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70 North Central (Yuba)\"/>
    </mc:Choice>
  </mc:AlternateContent>
  <bookViews>
    <workbookView xWindow="0" yWindow="460" windowWidth="27270" windowHeight="12410" tabRatio="500"/>
  </bookViews>
  <sheets>
    <sheet name="Summary" sheetId="6" r:id="rId1"/>
    <sheet name="70" sheetId="38" r:id="rId2"/>
    <sheet name="ddConsortia" sheetId="11" state="hidden" r:id="rId3"/>
    <sheet name="WJUSD" sheetId="13" r:id="rId4"/>
    <sheet name="YOLO COE" sheetId="37" r:id="rId5"/>
    <sheet name="YUBA COE" sheetId="19" r:id="rId6"/>
    <sheet name="YCCD" sheetId="20" r:id="rId7"/>
    <sheet name="SUTTER" sheetId="21" r:id="rId8"/>
    <sheet name="COLUSA COUNT COE" sheetId="22" r:id="rId9"/>
    <sheet name="Sheet7" sheetId="23" r:id="rId10"/>
    <sheet name="Sheet8" sheetId="24" r:id="rId11"/>
    <sheet name="Sheet9" sheetId="25" r:id="rId12"/>
    <sheet name="Sheet10" sheetId="26" r:id="rId13"/>
    <sheet name="Sheet11" sheetId="27" r:id="rId14"/>
    <sheet name="Sheet12" sheetId="28" r:id="rId15"/>
    <sheet name="Sheet13" sheetId="29" r:id="rId16"/>
    <sheet name="Sheet14" sheetId="30" r:id="rId17"/>
    <sheet name="Sheet15" sheetId="31" r:id="rId18"/>
    <sheet name="Sheet16" sheetId="32" r:id="rId19"/>
    <sheet name="Sheet17" sheetId="33" r:id="rId20"/>
    <sheet name="Sheet18" sheetId="34" r:id="rId21"/>
    <sheet name="Sheet19" sheetId="35" r:id="rId22"/>
    <sheet name="Sheet20" sheetId="36" r:id="rId23"/>
  </sheets>
  <externalReferences>
    <externalReference r:id="rId24"/>
  </externalReferences>
  <definedNames>
    <definedName name="ddConsortia">[1]Census!$A$2:$A$71</definedName>
    <definedName name="ddConsortium">ddConsortia!$A$2:$A$72</definedName>
    <definedName name="_xlnm.Print_Area" localSheetId="8">'COLUSA COUNT COE'!$A$1:$L$55</definedName>
    <definedName name="_xlnm.Print_Area" localSheetId="12">Sheet10!$A$1:$L$55</definedName>
    <definedName name="_xlnm.Print_Area" localSheetId="13">Sheet11!$A$1:$L$55</definedName>
    <definedName name="_xlnm.Print_Area" localSheetId="14">Sheet12!$A$1:$L$55</definedName>
    <definedName name="_xlnm.Print_Area" localSheetId="15">Sheet13!$A$1:$L$55</definedName>
    <definedName name="_xlnm.Print_Area" localSheetId="16">Sheet14!$A$1:$L$55</definedName>
    <definedName name="_xlnm.Print_Area" localSheetId="17">Sheet15!$A$1:$L$55</definedName>
    <definedName name="_xlnm.Print_Area" localSheetId="18">Sheet16!$A$1:$L$55</definedName>
    <definedName name="_xlnm.Print_Area" localSheetId="19">Sheet17!$A$1:$L$55</definedName>
    <definedName name="_xlnm.Print_Area" localSheetId="20">Sheet18!$A$1:$L$55</definedName>
    <definedName name="_xlnm.Print_Area" localSheetId="21">Sheet19!$A$1:$L$55</definedName>
    <definedName name="_xlnm.Print_Area" localSheetId="22">Sheet20!$A$1:$L$55</definedName>
    <definedName name="_xlnm.Print_Area" localSheetId="9">Sheet7!$A$1:$L$55</definedName>
    <definedName name="_xlnm.Print_Area" localSheetId="10">Sheet8!$A$1:$L$55</definedName>
    <definedName name="_xlnm.Print_Area" localSheetId="11">Sheet9!$A$1:$L$55</definedName>
    <definedName name="_xlnm.Print_Area" localSheetId="0">Summary!$A$1:$L$53</definedName>
    <definedName name="_xlnm.Print_Area" localSheetId="7">SUTTER!$A$1:$L$55</definedName>
    <definedName name="_xlnm.Print_Area" localSheetId="3">WJUSD!$A$1:$L$55</definedName>
    <definedName name="_xlnm.Print_Area" localSheetId="6">YCCD!$A$1:$L$55</definedName>
    <definedName name="_xlnm.Print_Area" localSheetId="4">'YOLO COE'!$A$1:$L$55</definedName>
    <definedName name="_xlnm.Print_Area" localSheetId="5">'YUBA COE'!$A$1:$L$55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K51" i="6"/>
  <c r="I49" i="6"/>
  <c r="G49" i="6"/>
  <c r="K49" i="6"/>
  <c r="I47" i="6"/>
  <c r="G47" i="6"/>
  <c r="K47" i="6"/>
  <c r="I45" i="6"/>
  <c r="G45" i="6"/>
  <c r="K45" i="6"/>
  <c r="I43" i="6"/>
  <c r="G43" i="6"/>
  <c r="K43" i="6"/>
  <c r="I41" i="6"/>
  <c r="G41" i="6"/>
  <c r="K41" i="6"/>
  <c r="I39" i="6"/>
  <c r="G39" i="6"/>
  <c r="K39" i="6"/>
  <c r="I37" i="6"/>
  <c r="G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<sst xmlns="http://schemas.openxmlformats.org/spreadsheetml/2006/main" count="719" uniqueCount="119">
  <si>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</si>
  <si>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</si>
  <si>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</si>
  <si>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</si>
  <si>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</si>
  <si>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</si>
  <si>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</si>
  <si>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</si>
  <si>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</si>
  <si>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</si>
  <si>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</si>
  <si>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</si>
  <si>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</si>
  <si>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</si>
  <si>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</si>
  <si>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</si>
  <si>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</si>
  <si>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</si>
  <si>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</si>
  <si>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</si>
  <si>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</si>
  <si>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</si>
  <si>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</si>
  <si>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</si>
  <si>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</si>
  <si>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</si>
  <si>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</si>
  <si>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</si>
  <si>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</si>
  <si>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</si>
  <si>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</si>
  <si>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</si>
  <si>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</si>
  <si>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</si>
  <si>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</si>
  <si>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</si>
  <si>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</si>
  <si>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</si>
  <si>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</si>
  <si>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</si>
  <si>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</si>
  <si>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</si>
  <si>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</si>
  <si>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</si>
  <si>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</si>
  <si>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</si>
  <si>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</si>
  <si>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</si>
  <si>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</si>
  <si>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</si>
  <si>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</si>
  <si>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</si>
  <si>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</si>
  <si>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</si>
  <si>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</si>
  <si>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</si>
  <si>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</si>
  <si>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</si>
  <si>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</si>
  <si>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</si>
  <si>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</si>
  <si>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</si>
  <si>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</si>
  <si>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</si>
  <si>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</si>
  <si>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</si>
  <si>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</si>
  <si>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</si>
  <si>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</si>
  <si>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</si>
  <si>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</si>
  <si>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</si>
  <si>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</si>
  <si>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</si>
  <si>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</si>
  <si>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</si>
  <si>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</si>
  <si>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</si>
  <si>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</si>
  <si>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</si>
  <si>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</si>
  <si>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</si>
  <si>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</si>
  <si>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</si>
  <si>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</si>
  <si>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</si>
  <si>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</si>
  <si>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</si>
  <si>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</si>
  <si>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</si>
  <si>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</si>
  <si>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</si>
  <si>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</si>
  <si>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</si>
  <si>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</si>
  <si>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</si>
  <si>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</si>
  <si>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</si>
  <si>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</si>
  <si>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</si>
  <si>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Woodland Joint Unified School District</t>
  </si>
  <si>
    <t>Program not offered</t>
  </si>
  <si>
    <t>All students served by WIOA</t>
  </si>
  <si>
    <t>Not applicable</t>
  </si>
  <si>
    <t>Yolo County Office of Education</t>
  </si>
  <si>
    <t xml:space="preserve">will provide support to students/clients on probation and parole </t>
  </si>
  <si>
    <t>Yuba Community College District</t>
  </si>
  <si>
    <t>Yuba County Office of Education</t>
  </si>
  <si>
    <t>Average of three years, plus 2%, expected for growth.</t>
  </si>
  <si>
    <t>We do not disagregate non-credit from credit students. Source: Program Review Report for District.</t>
  </si>
  <si>
    <t>2014-15 enrollement data for district was limited to new students with HS degree or GED (2342 undup). We isolated those from continuation schools and adult schools (401 undup).  Source: STAR.</t>
  </si>
  <si>
    <t>We do not disagregate non-credit from credit students.</t>
  </si>
  <si>
    <t>Sutter County Superintendent of Schools</t>
  </si>
  <si>
    <t>Colusa County Office of Education</t>
  </si>
  <si>
    <t>Support will be provided for probation, inmate, and community adults.</t>
  </si>
  <si>
    <t>Mobile group.</t>
  </si>
  <si>
    <t xml:space="preserve">High Unemployment rate in Colusa County </t>
  </si>
  <si>
    <t>Konocti Unified School District</t>
  </si>
  <si>
    <t>increased materials to support individual learning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</si>
</sst>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864950</xdr:colOff>
      <xdr:row>4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34951" cy="752475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0251" y="1019175"/>
          <a:ext cx="1255394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28" workbookViewId="0">
      <selection sqref="A1:XFD1048576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89" t="s">
        <v>13</v>
      </c>
      <c r="C8" s="89"/>
      <c r="D8" s="15"/>
      <c r="E8" s="85" t="s">
        <v>86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6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6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9" t="s">
        <v>94</v>
      </c>
      <c r="D16" s="80"/>
      <c r="E16" s="81"/>
      <c r="F16" s="36"/>
      <c r="G16" s="37">
        <f>SUM(WJUSD!G18,'YOLO COE'!G18,'YUBA COE'!G18,YCCD!G18,SUTTER!G18,'COLUSA COUNT COE'!G18,Sheet7!G18,Sheet8!G18,Sheet9!G18,Sheet10!G18,Sheet11!G18,Sheet12!G18,Sheet13!G18,Sheet14!G18,Sheet15!G18,Sheet16!G18,Sheet17!G18,Sheet18!G18,Sheet19!G18,Sheet20!G18)</f>
        <v>7719</v>
      </c>
      <c r="H16" s="38"/>
      <c r="I16" s="37">
        <f>SUM(WJUSD!I18,'YOLO COE'!I18,'YUBA COE'!I18,YCCD!I18,SUTTER!I18,'COLUSA COUNT COE'!I18,Sheet7!I18,Sheet8!I18,Sheet9!I18,Sheet10!I18,Sheet11!I18,Sheet12!I18,Sheet13!I18,Sheet14!I18,Sheet15!I18,Sheet16!I18,Sheet17!I18,Sheet18!I18,Sheet19!I18,Sheet20!I18)</f>
        <v>7964</v>
      </c>
      <c r="J16" s="36"/>
      <c r="K16" s="39">
        <f>IFERROR((I16-G16)/G16,0)</f>
        <v>3.1739862676512499E-2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79" t="s">
        <v>89</v>
      </c>
      <c r="D18" s="80"/>
      <c r="E18" s="81"/>
      <c r="F18" s="36"/>
      <c r="G18" s="37">
        <f>SUM(WJUSD!G20,'YOLO COE'!G20,'YUBA COE'!G20,YCCD!G20,SUTTER!G20,'COLUSA COUNT COE'!G20,Sheet7!G20,Sheet8!G20,Sheet9!G20,Sheet10!G20,Sheet11!G20,Sheet12!G20,Sheet13!G20,Sheet14!G20,Sheet15!G20,Sheet16!G20,Sheet17!G20,Sheet18!G20,Sheet19!G20,Sheet20!G20)</f>
        <v>2003</v>
      </c>
      <c r="H18" s="38"/>
      <c r="I18" s="37">
        <f>SUM(WJUSD!I20,'YOLO COE'!I20,'YUBA COE'!I20,YCCD!I20,SUTTER!I20,'COLUSA COUNT COE'!I20,Sheet7!I20,Sheet8!I20,Sheet9!I20,Sheet10!I20,Sheet11!I20,Sheet12!I20,Sheet13!I20,Sheet14!I20,Sheet15!I20,Sheet16!I20,Sheet17!I20,Sheet18!I20,Sheet19!I20,Sheet20!I20)</f>
        <v>2057</v>
      </c>
      <c r="J18" s="36"/>
      <c r="K18" s="39">
        <f>IFERROR((I18-G18)/G18,0)</f>
        <v>2.6959560659011481E-2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95</v>
      </c>
      <c r="D20" s="80"/>
      <c r="E20" s="81"/>
      <c r="F20" s="36"/>
      <c r="G20" s="37">
        <f>SUM(WJUSD!G22,'YOLO COE'!G22,'YUBA COE'!G22,YCCD!G22,SUTTER!G22,'COLUSA COUNT COE'!G22,Sheet7!G22,Sheet8!G22,Sheet9!G22,Sheet10!G22,Sheet11!G22,Sheet12!G22,Sheet13!G22,Sheet14!G22,Sheet15!G22,Sheet16!G22,Sheet17!G22,Sheet18!G22,Sheet19!G22,Sheet20!G22)</f>
        <v>0</v>
      </c>
      <c r="H20" s="38"/>
      <c r="I20" s="37">
        <f>SUM(WJUSD!I22,'YOLO COE'!I22,'YUBA COE'!I22,YCCD!I22,SUTTER!I22,'COLUSA COUNT COE'!I22,Sheet7!I22,Sheet8!I22,Sheet9!I22,Sheet10!I22,Sheet11!I22,Sheet12!I22,Sheet13!I22,Sheet14!I22,Sheet15!I22,Sheet16!I22,Sheet17!I22,Sheet18!I22,Sheet19!I22,Sheet20!I22)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96</v>
      </c>
      <c r="D22" s="80"/>
      <c r="E22" s="81"/>
      <c r="F22" s="36"/>
      <c r="G22" s="37">
        <f>SUM(WJUSD!G24,'YOLO COE'!G24,'YUBA COE'!G24,YCCD!G24,SUTTER!G24,'COLUSA COUNT COE'!G24,Sheet7!G24,Sheet8!G24,Sheet9!G24,Sheet10!G24,Sheet11!G24,Sheet12!G24,Sheet13!G24,Sheet14!G24,Sheet15!G24,Sheet16!G24,Sheet17!G24,Sheet18!G24,Sheet19!G24,Sheet20!G24)</f>
        <v>0</v>
      </c>
      <c r="H22" s="38"/>
      <c r="I22" s="37">
        <f>SUM(WJUSD!I24,'YOLO COE'!I24,'YUBA COE'!I24,YCCD!I24,SUTTER!I24,'COLUSA COUNT COE'!I24,Sheet7!I24,Sheet8!I24,Sheet9!I24,Sheet10!I24,Sheet11!I24,Sheet12!I24,Sheet13!I24,Sheet14!I24,Sheet15!I24,Sheet16!I24,Sheet17!I24,Sheet18!I24,Sheet19!I24,Sheet20!I24)</f>
        <v>0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97</v>
      </c>
      <c r="D24" s="80"/>
      <c r="E24" s="81"/>
      <c r="F24" s="36"/>
      <c r="G24" s="37">
        <f>SUM(WJUSD!G26,'YOLO COE'!G26,'YUBA COE'!G26,YCCD!G26,SUTTER!G26,'COLUSA COUNT COE'!G26,Sheet7!G26,Sheet8!G26,Sheet9!G26,Sheet10!G26,Sheet11!G26,Sheet12!G26,Sheet13!G26,Sheet14!G26,Sheet15!G26,Sheet16!G26,Sheet17!G26,Sheet18!G26,Sheet19!G26,Sheet20!G26)</f>
        <v>173</v>
      </c>
      <c r="H24" s="38"/>
      <c r="I24" s="37">
        <f>SUM(WJUSD!I26,'YOLO COE'!I26,'YUBA COE'!I26,YCCD!I26,SUTTER!I26,'COLUSA COUNT COE'!I26,Sheet7!I26,Sheet8!I26,Sheet9!I26,Sheet10!I26,Sheet11!I26,Sheet12!I26,Sheet13!I26,Sheet14!I26,Sheet15!I26,Sheet16!I26,Sheet17!I26,Sheet18!I26,Sheet19!I26,Sheet20!I26)</f>
        <v>174</v>
      </c>
      <c r="J24" s="36"/>
      <c r="K24" s="39">
        <f>IFERROR((I24-G24)/G24,0)</f>
        <v>5.7803468208092483E-3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98</v>
      </c>
      <c r="D26" s="80"/>
      <c r="E26" s="81"/>
      <c r="F26" s="36"/>
      <c r="G26" s="37">
        <f>SUM(WJUSD!G28,'YOLO COE'!G28,'YUBA COE'!G28,YCCD!G28,SUTTER!G28,'COLUSA COUNT COE'!G28,Sheet7!G28,Sheet8!G28,Sheet9!G28,Sheet10!G28,Sheet11!G28,Sheet12!G28,Sheet13!G28,Sheet14!G28,Sheet15!G28,Sheet16!G28,Sheet17!G28,Sheet18!G28,Sheet19!G28,Sheet20!G28)</f>
        <v>310</v>
      </c>
      <c r="H26" s="38"/>
      <c r="I26" s="37">
        <f>SUM(WJUSD!I28,'YOLO COE'!I28,'YUBA COE'!I28,YCCD!I28,SUTTER!I28,'COLUSA COUNT COE'!I28,Sheet7!I28,Sheet8!I28,Sheet9!I28,Sheet10!I28,Sheet11!I28,Sheet12!I28,Sheet13!I28,Sheet14!I28,Sheet15!I28,Sheet16!I28,Sheet17!I28,Sheet18!I28,Sheet19!I28,Sheet20!I28)</f>
        <v>370</v>
      </c>
      <c r="J26" s="36"/>
      <c r="K26" s="39">
        <f>IFERROR((I26-G26)/G26,0)</f>
        <v>0.19354838709677419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99</v>
      </c>
      <c r="D28" s="80"/>
      <c r="E28" s="81"/>
      <c r="F28" s="36"/>
      <c r="G28" s="37">
        <f>SUM(WJUSD!G30,'YOLO COE'!G30,'YUBA COE'!G30,YCCD!G30,SUTTER!G30,'COLUSA COUNT COE'!G30,Sheet7!G30,Sheet8!G30,Sheet9!G30,Sheet10!G30,Sheet11!G30,Sheet12!G30,Sheet13!G30,Sheet14!G30,Sheet15!G30,Sheet16!G30,Sheet17!G30,Sheet18!G30,Sheet19!G30,Sheet20!G30)</f>
        <v>0</v>
      </c>
      <c r="H28" s="38"/>
      <c r="I28" s="37">
        <f>SUM(WJUSD!I30,'YOLO COE'!I30,'YUBA COE'!I30,YCCD!I30,SUTTER!I30,'COLUSA COUNT COE'!I30,Sheet7!I30,Sheet8!I30,Sheet9!I30,Sheet10!I30,Sheet11!I30,Sheet12!I30,Sheet13!I30,Sheet14!I30,Sheet15!I30,Sheet16!I30,Sheet17!I30,Sheet18!I30,Sheet19!I30,Sheet20!I30)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1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2" t="s">
        <v>3</v>
      </c>
      <c r="D37" s="83"/>
      <c r="E37" s="84"/>
      <c r="F37" s="36"/>
      <c r="G37" s="37">
        <f>SUM(WJUSD!G39,'YOLO COE'!G39,'YUBA COE'!G39,YCCD!G39,SUTTER!G39,'COLUSA COUNT COE'!G39,Sheet7!G39,Sheet8!G39,Sheet9!G39,Sheet10!G39,Sheet11!G39,Sheet12!G39,Sheet13!G39,Sheet14!G39,Sheet15!G39,Sheet16!G39,Sheet17!G39,Sheet18!G39,Sheet19!G39,Sheet20!G39)</f>
        <v>1810</v>
      </c>
      <c r="H37" s="38"/>
      <c r="I37" s="37">
        <f>SUM(WJUSD!I39,'YOLO COE'!I39,'YUBA COE'!I39,YCCD!I39,SUTTER!I39,'COLUSA COUNT COE'!I39,Sheet7!I39,Sheet8!I39,Sheet9!I39,Sheet10!I39,Sheet11!I39,Sheet12!I39,Sheet13!I39,Sheet14!I39,Sheet15!I39,Sheet16!I39,Sheet17!I39,Sheet18!I39,Sheet19!I39,Sheet20!I39)</f>
        <v>615</v>
      </c>
      <c r="J37" s="36"/>
      <c r="K37" s="39">
        <f>IFERROR(I37/G37,0)</f>
        <v>0.3397790055248619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82" t="s">
        <v>4</v>
      </c>
      <c r="D39" s="83"/>
      <c r="E39" s="84"/>
      <c r="F39" s="36"/>
      <c r="G39" s="37">
        <f>SUM(WJUSD!G41,'YOLO COE'!G41,'YUBA COE'!G41,YCCD!G41,SUTTER!G41,'COLUSA COUNT COE'!G41,Sheet7!G41,Sheet8!G41,Sheet9!G41,Sheet10!G41,Sheet11!G41,Sheet12!G41,Sheet13!G41,Sheet14!G41,Sheet15!G41,Sheet16!G41,Sheet17!G41,Sheet18!G41,Sheet19!G41,Sheet20!G41)</f>
        <v>9399</v>
      </c>
      <c r="H39" s="38"/>
      <c r="I39" s="37">
        <f>SUM(WJUSD!I41,'YOLO COE'!I41,'YUBA COE'!I41,YCCD!I41,SUTTER!I41,'COLUSA COUNT COE'!I41,Sheet7!I41,Sheet8!I41,Sheet9!I41,Sheet10!I41,Sheet11!I41,Sheet12!I41,Sheet13!I41,Sheet14!I41,Sheet15!I41,Sheet16!I41,Sheet17!I41,Sheet18!I41,Sheet19!I41,Sheet20!I41)</f>
        <v>9425</v>
      </c>
      <c r="J39" s="36"/>
      <c r="K39" s="39">
        <f>IFERROR(I39/G39,0)</f>
        <v>1.0027662517289073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5</v>
      </c>
      <c r="D41" s="83"/>
      <c r="E41" s="84"/>
      <c r="F41" s="36"/>
      <c r="G41" s="37">
        <f>SUM(WJUSD!G43,'YOLO COE'!G43,'YUBA COE'!G43,YCCD!G43,SUTTER!G43,'COLUSA COUNT COE'!G43,Sheet7!G43,Sheet8!G43,Sheet9!G43,Sheet10!G43,Sheet11!G43,Sheet12!G43,Sheet13!G43,Sheet14!G43,Sheet15!G43,Sheet16!G43,Sheet17!G43,Sheet18!G43,Sheet19!G43,Sheet20!G43)</f>
        <v>1505</v>
      </c>
      <c r="H41" s="38"/>
      <c r="I41" s="37">
        <f>SUM(WJUSD!I43,'YOLO COE'!I43,'YUBA COE'!I43,YCCD!I43,SUTTER!I43,'COLUSA COUNT COE'!I43,Sheet7!I43,Sheet8!I43,Sheet9!I43,Sheet10!I43,Sheet11!I43,Sheet12!I43,Sheet13!I43,Sheet14!I43,Sheet15!I43,Sheet16!I43,Sheet17!I43,Sheet18!I43,Sheet19!I43,Sheet20!I43)</f>
        <v>385</v>
      </c>
      <c r="J41" s="36"/>
      <c r="K41" s="39">
        <f>IFERROR(I41/G41,0)</f>
        <v>0.2558139534883721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6</v>
      </c>
      <c r="D43" s="83"/>
      <c r="E43" s="84"/>
      <c r="F43" s="36"/>
      <c r="G43" s="37">
        <f>SUM(WJUSD!G45,'YOLO COE'!G45,'YUBA COE'!G45,YCCD!G45,SUTTER!G45,'COLUSA COUNT COE'!G45,Sheet7!G45,Sheet8!G45,Sheet9!G45,Sheet10!G45,Sheet11!G45,Sheet12!G45,Sheet13!G45,Sheet14!G45,Sheet15!G45,Sheet16!G45,Sheet17!G45,Sheet18!G45,Sheet19!G45,Sheet20!G45)</f>
        <v>642</v>
      </c>
      <c r="H43" s="38"/>
      <c r="I43" s="37">
        <f>SUM(WJUSD!I45,'YOLO COE'!I45,'YUBA COE'!I45,YCCD!I45,SUTTER!I45,'COLUSA COUNT COE'!I45,Sheet7!I45,Sheet8!I45,Sheet9!I45,Sheet10!I45,Sheet11!I45,Sheet12!I45,Sheet13!I45,Sheet14!I45,Sheet15!I45,Sheet16!I45,Sheet17!I45,Sheet18!I45,Sheet19!I45,Sheet20!I45)</f>
        <v>480</v>
      </c>
      <c r="J43" s="36"/>
      <c r="K43" s="39">
        <f>IFERROR(I43/G43,0)</f>
        <v>0.74766355140186913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7</v>
      </c>
      <c r="D45" s="83"/>
      <c r="E45" s="84"/>
      <c r="F45" s="36"/>
      <c r="G45" s="37">
        <f>SUM(WJUSD!G47,'YOLO COE'!G47,'YUBA COE'!G47,YCCD!G47,SUTTER!G47,'COLUSA COUNT COE'!G47,Sheet7!G47,Sheet8!G47,Sheet9!G47,Sheet10!G47,Sheet11!G47,Sheet12!G47,Sheet13!G47,Sheet14!G47,Sheet15!G47,Sheet16!G47,Sheet17!G47,Sheet18!G47,Sheet19!G47,Sheet20!G47)</f>
        <v>0</v>
      </c>
      <c r="H45" s="38"/>
      <c r="I45" s="37">
        <f>SUM(WJUSD!I47,'YOLO COE'!I47,'YUBA COE'!I47,YCCD!I47,SUTTER!I47,'COLUSA COUNT COE'!I47,Sheet7!I47,Sheet8!I47,Sheet9!I47,Sheet10!I47,Sheet11!I47,Sheet12!I47,Sheet13!I47,Sheet14!I47,Sheet15!I47,Sheet16!I47,Sheet17!I47,Sheet18!I47,Sheet19!I47,Sheet20!I47)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8</v>
      </c>
      <c r="D47" s="83"/>
      <c r="E47" s="84"/>
      <c r="F47" s="36"/>
      <c r="G47" s="37">
        <f>SUM(WJUSD!G49,'YOLO COE'!G49,'YUBA COE'!G49,YCCD!G49,SUTTER!G49,'COLUSA COUNT COE'!G49,Sheet7!G49,Sheet8!G49,Sheet9!G49,Sheet10!G49,Sheet11!G49,Sheet12!G49,Sheet13!G49,Sheet14!G49,Sheet15!G49,Sheet16!G49,Sheet17!G49,Sheet18!G49,Sheet19!G49,Sheet20!G49)</f>
        <v>1229</v>
      </c>
      <c r="H47" s="38"/>
      <c r="I47" s="37">
        <f>SUM(WJUSD!I49,'YOLO COE'!I49,'YUBA COE'!I49,YCCD!I49,SUTTER!I49,'COLUSA COUNT COE'!I49,Sheet7!I49,Sheet8!I49,Sheet9!I49,Sheet10!I49,Sheet11!I49,Sheet12!I49,Sheet13!I49,Sheet14!I49,Sheet15!I49,Sheet16!I49,Sheet17!I49,Sheet18!I49,Sheet19!I49,Sheet20!I49)</f>
        <v>1280</v>
      </c>
      <c r="J47" s="36"/>
      <c r="K47" s="39">
        <f>IFERROR(I47/G47,0)</f>
        <v>1.0414971521562246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9</v>
      </c>
      <c r="D49" s="83"/>
      <c r="E49" s="84"/>
      <c r="F49" s="36"/>
      <c r="G49" s="37">
        <f>SUM(WJUSD!G51,'YOLO COE'!G51,'YUBA COE'!G51,YCCD!G51,SUTTER!G51,'COLUSA COUNT COE'!G51,Sheet7!G51,Sheet8!G51,Sheet9!G51,Sheet10!G51,Sheet11!G51,Sheet12!G51,Sheet13!G51,Sheet14!G51,Sheet15!G51,Sheet16!G51,Sheet17!G51,Sheet18!G51,Sheet19!G51,Sheet20!G51)</f>
        <v>150</v>
      </c>
      <c r="H49" s="38"/>
      <c r="I49" s="37">
        <f>SUM(WJUSD!I51,'YOLO COE'!I51,'YUBA COE'!I51,YCCD!I51,SUTTER!I51,'COLUSA COUNT COE'!I51,Sheet7!I51,Sheet8!I51,Sheet9!I51,Sheet10!I51,Sheet11!I51,Sheet12!I51,Sheet13!I51,Sheet14!I51,Sheet15!I51,Sheet16!I51,Sheet17!I51,Sheet18!I51,Sheet19!I51,Sheet20!I51)</f>
        <v>45</v>
      </c>
      <c r="J49" s="36"/>
      <c r="K49" s="39">
        <f>IFERROR(I49/G49,0)</f>
        <v>0.3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10</v>
      </c>
      <c r="D51" s="83"/>
      <c r="E51" s="84"/>
      <c r="F51" s="36"/>
      <c r="G51" s="37">
        <f>SUM(WJUSD!G53,'YOLO COE'!G53,'YUBA COE'!G53,YCCD!G53,SUTTER!G53,'COLUSA COUNT COE'!G53,Sheet7!G53,Sheet8!G53,Sheet9!G53,Sheet10!G53,Sheet11!G53,Sheet12!G53,Sheet13!G53,Sheet14!G53,Sheet15!G53,Sheet16!G53,Sheet17!G53,Sheet18!G53,Sheet19!G53,Sheet20!G53)</f>
        <v>40</v>
      </c>
      <c r="H51" s="38"/>
      <c r="I51" s="37">
        <f>SUM(WJUSD!I53,'YOLO COE'!I53,'YUBA COE'!I53,YCCD!I53,SUTTER!I53,'COLUSA COUNT COE'!I53,Sheet7!I53,Sheet8!I53,Sheet9!I53,Sheet10!I53,Sheet11!I53,Sheet12!I53,Sheet13!I53,Sheet14!I53,Sheet15!I53,Sheet16!I53,Sheet17!I53,Sheet18!I53,Sheet19!I53,Sheet20!I53)</f>
        <v>35</v>
      </c>
      <c r="J51" s="36"/>
      <c r="K51" s="39">
        <f>IFERROR(I51/G51,0)</f>
        <v>0.875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J43" sqref="J43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 t="s">
        <v>117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162</v>
      </c>
      <c r="H18" s="70"/>
      <c r="I18" s="66">
        <v>175</v>
      </c>
      <c r="J18" s="36"/>
      <c r="K18" s="62">
        <f>IFERROR((I18-G18)/G18,0)</f>
        <v>8.0246913580246909E-2</v>
      </c>
      <c r="L18" s="36"/>
      <c r="M18" s="64" t="s">
        <v>118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100</v>
      </c>
      <c r="H43" s="61"/>
      <c r="I43" s="66">
        <v>90</v>
      </c>
      <c r="J43" s="36"/>
      <c r="K43" s="62">
        <f>IFERROR(I43/G43,0)</f>
        <v>0.9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AG53"/>
  <sheetViews>
    <sheetView workbookViewId="0">
      <selection sqref="A1:XFD1048576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89" t="s">
        <v>13</v>
      </c>
      <c r="C8" s="89"/>
      <c r="D8" s="15"/>
      <c r="E8" s="85" t="s">
        <v>86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6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6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9" t="s">
        <v>94</v>
      </c>
      <c r="D16" s="80"/>
      <c r="E16" s="81"/>
      <c r="F16" s="36"/>
      <c r="G16" s="37">
        <v>7719</v>
      </c>
      <c r="H16" s="38"/>
      <c r="I16" s="37">
        <v>7964</v>
      </c>
      <c r="J16" s="36"/>
      <c r="K16" s="39">
        <v>3.1739862676512499E-2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79" t="s">
        <v>89</v>
      </c>
      <c r="D18" s="80"/>
      <c r="E18" s="81"/>
      <c r="F18" s="36"/>
      <c r="G18" s="37">
        <v>2003</v>
      </c>
      <c r="H18" s="38"/>
      <c r="I18" s="37">
        <v>2057</v>
      </c>
      <c r="J18" s="36"/>
      <c r="K18" s="39">
        <v>2.6959560659011481E-2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95</v>
      </c>
      <c r="D20" s="80"/>
      <c r="E20" s="81"/>
      <c r="F20" s="36"/>
      <c r="G20" s="37">
        <v>0</v>
      </c>
      <c r="H20" s="38"/>
      <c r="I20" s="37">
        <v>0</v>
      </c>
      <c r="J20" s="36"/>
      <c r="K20" s="39"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96</v>
      </c>
      <c r="D22" s="80"/>
      <c r="E22" s="81"/>
      <c r="F22" s="36"/>
      <c r="G22" s="37">
        <v>0</v>
      </c>
      <c r="H22" s="38"/>
      <c r="I22" s="37">
        <v>0</v>
      </c>
      <c r="J22" s="36"/>
      <c r="K22" s="39"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97</v>
      </c>
      <c r="D24" s="80"/>
      <c r="E24" s="81"/>
      <c r="F24" s="36"/>
      <c r="G24" s="37">
        <v>173</v>
      </c>
      <c r="H24" s="38"/>
      <c r="I24" s="37">
        <v>174</v>
      </c>
      <c r="J24" s="36"/>
      <c r="K24" s="39">
        <v>5.7803468208092483E-3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98</v>
      </c>
      <c r="D26" s="80"/>
      <c r="E26" s="81"/>
      <c r="F26" s="36"/>
      <c r="G26" s="37">
        <v>310</v>
      </c>
      <c r="H26" s="38"/>
      <c r="I26" s="37">
        <v>370</v>
      </c>
      <c r="J26" s="36"/>
      <c r="K26" s="39">
        <v>0.19354838709677419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99</v>
      </c>
      <c r="D28" s="80"/>
      <c r="E28" s="81"/>
      <c r="F28" s="36"/>
      <c r="G28" s="37">
        <v>0</v>
      </c>
      <c r="H28" s="38"/>
      <c r="I28" s="37">
        <v>0</v>
      </c>
      <c r="J28" s="36"/>
      <c r="K28" s="39"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1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2" t="s">
        <v>3</v>
      </c>
      <c r="D37" s="83"/>
      <c r="E37" s="84"/>
      <c r="F37" s="36"/>
      <c r="G37" s="37">
        <v>1810</v>
      </c>
      <c r="H37" s="38"/>
      <c r="I37" s="37">
        <v>615</v>
      </c>
      <c r="J37" s="36"/>
      <c r="K37" s="39">
        <v>0.3397790055248619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82" t="s">
        <v>4</v>
      </c>
      <c r="D39" s="83"/>
      <c r="E39" s="84"/>
      <c r="F39" s="36"/>
      <c r="G39" s="37">
        <v>9399</v>
      </c>
      <c r="H39" s="38"/>
      <c r="I39" s="37">
        <v>9425</v>
      </c>
      <c r="J39" s="36"/>
      <c r="K39" s="39">
        <v>1.0027662517289073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5</v>
      </c>
      <c r="D41" s="83"/>
      <c r="E41" s="84"/>
      <c r="F41" s="36"/>
      <c r="G41" s="37">
        <v>1505</v>
      </c>
      <c r="H41" s="38"/>
      <c r="I41" s="37">
        <v>385</v>
      </c>
      <c r="J41" s="36"/>
      <c r="K41" s="39">
        <v>0.2558139534883721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6</v>
      </c>
      <c r="D43" s="83"/>
      <c r="E43" s="84"/>
      <c r="F43" s="36"/>
      <c r="G43" s="37">
        <v>642</v>
      </c>
      <c r="H43" s="38"/>
      <c r="I43" s="37">
        <v>480</v>
      </c>
      <c r="J43" s="36"/>
      <c r="K43" s="39">
        <v>0.74766355140186913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7</v>
      </c>
      <c r="D45" s="83"/>
      <c r="E45" s="84"/>
      <c r="F45" s="36"/>
      <c r="G45" s="37">
        <v>0</v>
      </c>
      <c r="H45" s="38"/>
      <c r="I45" s="37">
        <v>0</v>
      </c>
      <c r="J45" s="36"/>
      <c r="K45" s="39"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8</v>
      </c>
      <c r="D47" s="83"/>
      <c r="E47" s="84"/>
      <c r="F47" s="36"/>
      <c r="G47" s="37">
        <v>1229</v>
      </c>
      <c r="H47" s="38"/>
      <c r="I47" s="37">
        <v>1280</v>
      </c>
      <c r="J47" s="36"/>
      <c r="K47" s="39">
        <v>1.0414971521562246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9</v>
      </c>
      <c r="D49" s="83"/>
      <c r="E49" s="84"/>
      <c r="F49" s="36"/>
      <c r="G49" s="37">
        <v>150</v>
      </c>
      <c r="H49" s="38"/>
      <c r="I49" s="37">
        <v>45</v>
      </c>
      <c r="J49" s="36"/>
      <c r="K49" s="39">
        <v>0.3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10</v>
      </c>
      <c r="D51" s="83"/>
      <c r="E51" s="84"/>
      <c r="F51" s="36"/>
      <c r="G51" s="37">
        <v>40</v>
      </c>
      <c r="H51" s="38"/>
      <c r="I51" s="37">
        <v>35</v>
      </c>
      <c r="J51" s="36"/>
      <c r="K51" s="39">
        <v>0.875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mergeCells count="31">
    <mergeCell ref="C26:E26"/>
    <mergeCell ref="E2:K4"/>
    <mergeCell ref="B6:L6"/>
    <mergeCell ref="B8:C8"/>
    <mergeCell ref="E8:K8"/>
    <mergeCell ref="B10:N10"/>
    <mergeCell ref="C12:E14"/>
    <mergeCell ref="G12:G14"/>
    <mergeCell ref="I12:I14"/>
    <mergeCell ref="K12:K14"/>
    <mergeCell ref="M12:M14"/>
    <mergeCell ref="C16:E16"/>
    <mergeCell ref="C18:E18"/>
    <mergeCell ref="C20:E20"/>
    <mergeCell ref="C22:E22"/>
    <mergeCell ref="C24:E24"/>
    <mergeCell ref="C28:E28"/>
    <mergeCell ref="B31:N31"/>
    <mergeCell ref="C33:E35"/>
    <mergeCell ref="G33:G35"/>
    <mergeCell ref="I33:I35"/>
    <mergeCell ref="K33:K35"/>
    <mergeCell ref="M33:M35"/>
    <mergeCell ref="C49:E49"/>
    <mergeCell ref="C51:E51"/>
    <mergeCell ref="C37:E37"/>
    <mergeCell ref="C39:E39"/>
    <mergeCell ref="C41:E41"/>
    <mergeCell ref="C43:E43"/>
    <mergeCell ref="C45:E45"/>
    <mergeCell ref="C47:E47"/>
  </mergeCells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320312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20" workbookViewId="0">
      <selection activeCell="M53" sqref="M53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845</v>
      </c>
      <c r="H18" s="70"/>
      <c r="I18" s="66">
        <v>850</v>
      </c>
      <c r="J18" s="36"/>
      <c r="K18" s="62">
        <f>IFERROR((I18-G18)/G18,0)</f>
        <v>5.9171597633136093E-3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729</v>
      </c>
      <c r="H20" s="70"/>
      <c r="I20" s="66">
        <v>740</v>
      </c>
      <c r="J20" s="36"/>
      <c r="K20" s="62">
        <f>IFERROR((I20-G20)/G20,0)</f>
        <v>1.5089163237311385E-2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101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101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 t="s">
        <v>101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 t="s">
        <v>101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 t="s">
        <v>101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1092</v>
      </c>
      <c r="H39" s="61"/>
      <c r="I39" s="66">
        <v>300</v>
      </c>
      <c r="J39" s="36"/>
      <c r="K39" s="62">
        <f>IFERROR(I39/G39,0)</f>
        <v>0.27472527472527475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102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812</v>
      </c>
      <c r="H43" s="61"/>
      <c r="I43" s="66">
        <v>150</v>
      </c>
      <c r="J43" s="36"/>
      <c r="K43" s="62">
        <f>IFERROR(I43/G43,0)</f>
        <v>0.18472906403940886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200</v>
      </c>
      <c r="H45" s="61"/>
      <c r="I45" s="66">
        <v>50</v>
      </c>
      <c r="J45" s="36"/>
      <c r="K45" s="62">
        <f>IFERROR(I45/G45,0)</f>
        <v>0.25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103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103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103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103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7" workbookViewId="0">
      <selection activeCell="I49" sqref="I49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 t="s">
        <v>104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>
        <v>45</v>
      </c>
      <c r="J18" s="36"/>
      <c r="K18" s="62">
        <f>IFERROR((I18-G18)/G18,0)</f>
        <v>0</v>
      </c>
      <c r="L18" s="36"/>
      <c r="M18" s="64" t="s">
        <v>105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42</v>
      </c>
      <c r="H28" s="70"/>
      <c r="I28" s="66">
        <v>85</v>
      </c>
      <c r="J28" s="36"/>
      <c r="K28" s="62">
        <f>IFERROR((I28-G28)/G28,0)</f>
        <v>1.0238095238095237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130</v>
      </c>
      <c r="H41" s="61"/>
      <c r="I41" s="66">
        <v>85</v>
      </c>
      <c r="J41" s="36"/>
      <c r="K41" s="62">
        <f>IFERROR(I41/G41,0)</f>
        <v>0.65384615384615385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45</v>
      </c>
      <c r="H43" s="61"/>
      <c r="I43" s="66">
        <v>20</v>
      </c>
      <c r="J43" s="36"/>
      <c r="K43" s="62">
        <f>IFERROR(I43/G43,0)</f>
        <v>0.44444444444444442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15</v>
      </c>
      <c r="H45" s="61"/>
      <c r="I45" s="66">
        <v>10</v>
      </c>
      <c r="J45" s="36"/>
      <c r="K45" s="62">
        <f>IFERROR(I45/G45,0)</f>
        <v>0.66666666666666663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50</v>
      </c>
      <c r="H51" s="61"/>
      <c r="I51" s="66">
        <v>35</v>
      </c>
      <c r="J51" s="36"/>
      <c r="K51" s="62">
        <f>IFERROR(I51/G51,0)</f>
        <v>0.7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40</v>
      </c>
      <c r="H53" s="61"/>
      <c r="I53" s="66">
        <v>20</v>
      </c>
      <c r="J53" s="36"/>
      <c r="K53" s="62">
        <f>IFERROR(I53/G53,0)</f>
        <v>0.5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workbookViewId="0">
      <selection activeCell="E11" sqref="E11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 t="s">
        <v>107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35</v>
      </c>
      <c r="H18" s="70"/>
      <c r="I18" s="66">
        <v>40</v>
      </c>
      <c r="J18" s="36"/>
      <c r="K18" s="62">
        <f>IFERROR((I18-G18)/G18,0)</f>
        <v>0.14285714285714285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70</v>
      </c>
      <c r="H28" s="70"/>
      <c r="I28" s="66">
        <v>75</v>
      </c>
      <c r="J28" s="36"/>
      <c r="K28" s="62">
        <f>IFERROR((I28-G28)/G28,0)</f>
        <v>7.1428571428571425E-2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70</v>
      </c>
      <c r="H41" s="61"/>
      <c r="I41" s="66">
        <v>55</v>
      </c>
      <c r="J41" s="36"/>
      <c r="K41" s="62">
        <f>IFERROR(I41/G41,0)</f>
        <v>0.7857142857142857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35</v>
      </c>
      <c r="H43" s="61"/>
      <c r="I43" s="66">
        <v>25</v>
      </c>
      <c r="J43" s="36"/>
      <c r="K43" s="62">
        <f>IFERROR(I43/G43,0)</f>
        <v>0.7142857142857143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32" workbookViewId="0">
      <selection activeCell="M53" sqref="M53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 t="s">
        <v>106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5916</v>
      </c>
      <c r="H18" s="70"/>
      <c r="I18" s="66">
        <v>6034</v>
      </c>
      <c r="J18" s="36"/>
      <c r="K18" s="62">
        <f>IFERROR((I18-G18)/G18,0)</f>
        <v>1.9945909398242055E-2</v>
      </c>
      <c r="L18" s="36"/>
      <c r="M18" s="64" t="s">
        <v>108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1037</v>
      </c>
      <c r="H20" s="70"/>
      <c r="I20" s="66">
        <v>1057</v>
      </c>
      <c r="J20" s="36"/>
      <c r="K20" s="62">
        <f>IFERROR((I20-G20)/G20,0)</f>
        <v>1.9286403085824494E-2</v>
      </c>
      <c r="L20" s="36"/>
      <c r="M20" s="64" t="s">
        <v>108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136</v>
      </c>
      <c r="H26" s="70"/>
      <c r="I26" s="66">
        <v>139</v>
      </c>
      <c r="J26" s="36"/>
      <c r="K26" s="62">
        <f>IFERROR((I26-G26)/G26,0)</f>
        <v>2.2058823529411766E-2</v>
      </c>
      <c r="L26" s="36"/>
      <c r="M26" s="64" t="s">
        <v>108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9159</v>
      </c>
      <c r="H41" s="61"/>
      <c r="I41" s="66">
        <v>9250</v>
      </c>
      <c r="J41" s="36"/>
      <c r="K41" s="62">
        <f>IFERROR(I41/G41,0)</f>
        <v>1.0099355824871712</v>
      </c>
      <c r="L41" s="36"/>
      <c r="M41" s="64" t="s">
        <v>109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401</v>
      </c>
      <c r="H45" s="61"/>
      <c r="I45" s="66">
        <v>410</v>
      </c>
      <c r="J45" s="36"/>
      <c r="K45" s="62">
        <f>IFERROR(I45/G45,0)</f>
        <v>1.0224438902743143</v>
      </c>
      <c r="L45" s="36"/>
      <c r="M45" s="64" t="s">
        <v>110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111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1229</v>
      </c>
      <c r="H49" s="61"/>
      <c r="I49" s="66">
        <v>1250</v>
      </c>
      <c r="J49" s="36"/>
      <c r="K49" s="62">
        <f>IFERROR(I49/G49,0)</f>
        <v>1.017087062652563</v>
      </c>
      <c r="L49" s="36"/>
      <c r="M49" s="64" t="s">
        <v>109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111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111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O18" sqref="O18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 t="s">
        <v>112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761</v>
      </c>
      <c r="H18" s="70"/>
      <c r="I18" s="66">
        <v>780</v>
      </c>
      <c r="J18" s="36"/>
      <c r="K18" s="62">
        <f>IFERROR((I18-G18)/G18,0)</f>
        <v>2.4967148488830485E-2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197</v>
      </c>
      <c r="H20" s="70"/>
      <c r="I20" s="66">
        <v>200</v>
      </c>
      <c r="J20" s="36"/>
      <c r="K20" s="62">
        <f>IFERROR((I20-G20)/G20,0)</f>
        <v>1.5228426395939087E-2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37</v>
      </c>
      <c r="H26" s="70"/>
      <c r="I26" s="66">
        <v>35</v>
      </c>
      <c r="J26" s="36"/>
      <c r="K26" s="62">
        <f>IFERROR((I26-G26)/G26,0)</f>
        <v>-5.4054054054054057E-2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198</v>
      </c>
      <c r="H28" s="70"/>
      <c r="I28" s="66">
        <v>210</v>
      </c>
      <c r="J28" s="36"/>
      <c r="K28" s="62">
        <f>IFERROR((I28-G28)/G28,0)</f>
        <v>6.0606060606060608E-2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718</v>
      </c>
      <c r="H39" s="61"/>
      <c r="I39" s="66">
        <v>315</v>
      </c>
      <c r="J39" s="36"/>
      <c r="K39" s="62">
        <f>IFERROR(I39/G39,0)</f>
        <v>0.43871866295264622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513</v>
      </c>
      <c r="H43" s="61"/>
      <c r="I43" s="66">
        <v>80</v>
      </c>
      <c r="J43" s="36"/>
      <c r="K43" s="62">
        <f>IFERROR(I43/G43,0)</f>
        <v>0.15594541910331383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26</v>
      </c>
      <c r="H45" s="61"/>
      <c r="I45" s="66">
        <v>10</v>
      </c>
      <c r="J45" s="36"/>
      <c r="K45" s="62">
        <f>IFERROR(I45/G45,0)</f>
        <v>0.38461538461538464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100</v>
      </c>
      <c r="H51" s="61"/>
      <c r="I51" s="66">
        <v>10</v>
      </c>
      <c r="J51" s="36"/>
      <c r="K51" s="62">
        <f>IFERROR(I51/G51,0)</f>
        <v>0.1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M53" sqref="M53"/>
    </sheetView>
  </sheetViews>
  <sheetFormatPr defaultColWidth="10.83203125" defaultRowHeight="15.25" x14ac:dyDescent="0.65"/>
  <cols>
    <col min="1" max="1" width="4.08203125" style="7" customWidth="1"/>
    <col min="2" max="2" width="1" style="7" customWidth="1"/>
    <col min="3" max="3" width="21.5" style="7" customWidth="1"/>
    <col min="4" max="4" width="0.58203125" style="7" customWidth="1"/>
    <col min="5" max="5" width="58.082031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082031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Yuba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9" t="s">
        <v>15</v>
      </c>
      <c r="C10" s="89"/>
      <c r="D10" s="15"/>
      <c r="E10" s="85" t="s">
        <v>113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6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6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40</v>
      </c>
      <c r="J18" s="36"/>
      <c r="K18" s="62">
        <f>IFERROR((I18-G18)/G18,0)</f>
        <v>0</v>
      </c>
      <c r="L18" s="36"/>
      <c r="M18" s="64" t="s">
        <v>114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40</v>
      </c>
      <c r="H20" s="70"/>
      <c r="I20" s="66">
        <v>60</v>
      </c>
      <c r="J20" s="36"/>
      <c r="K20" s="62">
        <f>IFERROR((I20-G20)/G20,0)</f>
        <v>0.5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40</v>
      </c>
      <c r="H41" s="61"/>
      <c r="I41" s="66">
        <v>35</v>
      </c>
      <c r="J41" s="36"/>
      <c r="K41" s="62">
        <f>IFERROR(I41/G41,0)</f>
        <v>0.875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>
        <v>20</v>
      </c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>
        <v>30</v>
      </c>
      <c r="J49" s="36"/>
      <c r="K49" s="62">
        <f>IFERROR(I49/G49,0)</f>
        <v>0</v>
      </c>
      <c r="L49" s="36"/>
      <c r="M49" s="64" t="s">
        <v>115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>
        <v>15</v>
      </c>
      <c r="J53" s="36"/>
      <c r="K53" s="62">
        <f>IFERROR(I53/G53,0)</f>
        <v>0</v>
      </c>
      <c r="L53" s="36"/>
      <c r="M53" s="64" t="s">
        <v>116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Summary</vt:lpstr>
      <vt:lpstr>70</vt:lpstr>
      <vt:lpstr>ddConsortia</vt:lpstr>
      <vt:lpstr>WJUSD</vt:lpstr>
      <vt:lpstr>YOLO COE</vt:lpstr>
      <vt:lpstr>YUBA COE</vt:lpstr>
      <vt:lpstr>YCCD</vt:lpstr>
      <vt:lpstr>SUTTER</vt:lpstr>
      <vt:lpstr>COLUSA COUNT COE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'COLUSA COUNT COE'!Print_Area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Sheet7!Print_Area</vt:lpstr>
      <vt:lpstr>Sheet8!Print_Area</vt:lpstr>
      <vt:lpstr>Sheet9!Print_Area</vt:lpstr>
      <vt:lpstr>Summary!Print_Area</vt:lpstr>
      <vt:lpstr>SUTTER!Print_Area</vt:lpstr>
      <vt:lpstr>WJUSD!Print_Area</vt:lpstr>
      <vt:lpstr>YCCD!Print_Area</vt:lpstr>
      <vt:lpstr>'YOLO COE'!Print_Area</vt:lpstr>
      <vt:lpstr>'YUBA COE'!Print_Area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2015-11-16T03:05:58Z</cp:lastPrinted>
  <dcterms:created xsi:type="dcterms:W3CDTF">2015-10-06T00:58:22Z</dcterms:created>
  <dcterms:modified xsi:type="dcterms:W3CDTF">2015-12-01T03:36:50Z</dcterms:modified>
</cp:coreProperties>
</file>