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endezp\Google Drive\AEBG Office Files\AEBG_1516FY_GrantDoc\Due_110215\"/>
    </mc:Choice>
  </mc:AlternateContent>
  <bookViews>
    <workbookView xWindow="0" yWindow="0" windowWidth="28800" windowHeight="12435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7" sheetId="23" r:id="rId7"/>
    <sheet name="Sheet5" sheetId="21" r:id="rId8"/>
    <sheet name="Sheet6" sheetId="22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7">Sheet5!$A$1:$L$55</definedName>
    <definedName name="_xlnm.Print_Area" localSheetId="8">Sheet6!$A$1:$L$55</definedName>
    <definedName name="_xlnm.Print_Area" localSheetId="6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37" l="1"/>
  <c r="G20" i="13" l="1"/>
  <c r="I51" i="6" l="1"/>
  <c r="I49" i="6"/>
  <c r="I47" i="6"/>
  <c r="I45" i="6"/>
  <c r="I43" i="6"/>
  <c r="I41" i="6"/>
  <c r="I39" i="6"/>
  <c r="I37" i="6"/>
  <c r="G51" i="6"/>
  <c r="K51" i="6" s="1"/>
  <c r="G49" i="6"/>
  <c r="G47" i="6"/>
  <c r="G45" i="6"/>
  <c r="G43" i="6"/>
  <c r="G41" i="6"/>
  <c r="G39" i="6"/>
  <c r="G37" i="6"/>
  <c r="I28" i="6"/>
  <c r="G28" i="6"/>
  <c r="I26" i="6"/>
  <c r="G26" i="6"/>
  <c r="I24" i="6"/>
  <c r="G24" i="6"/>
  <c r="I22" i="6"/>
  <c r="G22" i="6"/>
  <c r="I20" i="6"/>
  <c r="G20" i="6"/>
  <c r="I18" i="6"/>
  <c r="G18" i="6"/>
  <c r="I16" i="6"/>
  <c r="G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  <c r="K24" i="6" l="1"/>
  <c r="K43" i="6"/>
  <c r="K49" i="6"/>
  <c r="K47" i="6"/>
  <c r="K45" i="6"/>
  <c r="K37" i="6"/>
  <c r="K28" i="6"/>
  <c r="K26" i="6"/>
  <c r="K22" i="6"/>
  <c r="K20" i="6"/>
  <c r="K18" i="6"/>
  <c r="K16" i="6"/>
  <c r="K41" i="6"/>
  <c r="K39" i="6"/>
</calcChain>
</file>

<file path=xl/sharedStrings.xml><?xml version="1.0" encoding="utf-8"?>
<sst xmlns="http://schemas.openxmlformats.org/spreadsheetml/2006/main" count="688" uniqueCount="119">
  <si>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</si>
  <si>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</si>
  <si>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</si>
  <si>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</si>
  <si>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</si>
  <si>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</si>
  <si>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</si>
  <si>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</si>
  <si>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</si>
  <si>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</si>
  <si>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</si>
  <si>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</si>
  <si>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</si>
  <si>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</si>
  <si>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</si>
  <si>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</si>
  <si>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</si>
  <si>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</si>
  <si>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</si>
  <si>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</si>
  <si>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</si>
  <si>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</si>
  <si>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</si>
  <si>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</si>
  <si>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</si>
  <si>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</si>
  <si>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</si>
  <si>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</si>
  <si>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</si>
  <si>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</si>
  <si>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</si>
  <si>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</si>
  <si>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</si>
  <si>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</si>
  <si>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</si>
  <si>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</si>
  <si>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</si>
  <si>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</si>
  <si>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</si>
  <si>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</si>
  <si>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</si>
  <si>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</si>
  <si>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</si>
  <si>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</si>
  <si>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</si>
  <si>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</si>
  <si>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</si>
  <si>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</si>
  <si>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</si>
  <si>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</si>
  <si>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</si>
  <si>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</si>
  <si>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</si>
  <si>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</si>
  <si>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</si>
  <si>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</si>
  <si>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</si>
  <si>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</si>
  <si>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</si>
  <si>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</si>
  <si>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</si>
  <si>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</si>
  <si>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</si>
  <si>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</si>
  <si>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</si>
  <si>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</si>
  <si>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</si>
  <si>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</si>
  <si>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</si>
  <si>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</si>
  <si>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</si>
  <si>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</si>
  <si>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</si>
  <si>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</si>
  <si>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</si>
  <si>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</si>
  <si>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</si>
  <si>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</si>
  <si>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</si>
  <si>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</si>
  <si>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</si>
  <si>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</si>
  <si>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</si>
  <si>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</si>
  <si>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</si>
  <si>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</si>
  <si>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</si>
  <si>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</si>
  <si>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</si>
  <si>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</si>
  <si>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</si>
  <si>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</si>
  <si>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</si>
  <si>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</si>
  <si>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</si>
  <si>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</si>
  <si>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</si>
  <si>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</si>
  <si>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</si>
  <si>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</si>
  <si>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Modesto Junior College</t>
  </si>
  <si>
    <t>Ceres USD</t>
  </si>
  <si>
    <t>Modesto City Schools</t>
  </si>
  <si>
    <t>Riverbank USD</t>
  </si>
  <si>
    <t>Stanislaus COE</t>
  </si>
  <si>
    <t>Patterson USD</t>
  </si>
  <si>
    <t>Turlock USD</t>
  </si>
  <si>
    <t>Waterford USD</t>
  </si>
  <si>
    <t>Newman Crows-Landing USD</t>
  </si>
  <si>
    <t>Did not offer/no records</t>
  </si>
  <si>
    <t xml:space="preserve">In 13-14 we only offered on-line adult diploma track.  In 15-16 we would like add support classes for the diploma.     </t>
  </si>
  <si>
    <t>Expand current offerings of courses to include citizenships prep.</t>
  </si>
  <si>
    <t xml:space="preserve">Microsoft certification </t>
  </si>
  <si>
    <t>Various workshops for adults to support child success….coping tips, counseling, &amp; good study habits.</t>
  </si>
  <si>
    <t xml:space="preserve">Welding: two 9 week sessions each serving 25 adults per session.   </t>
  </si>
  <si>
    <t>Difficult to determine number of MJC students that have this completion goal in 2015-16.</t>
  </si>
  <si>
    <t>Did not keep this data in 2013-14</t>
  </si>
  <si>
    <t>Not expecting to serve WIOA students at this time.</t>
  </si>
  <si>
    <t>Foothills Regional (Big Oak Flat Groveraland USD, Calaveras COE, Columbia College, Sonora HSD, Summerville USD, Tuolumne COE)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</si>
</sst>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1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9" fontId="29" fillId="3" borderId="1" xfId="2" applyFont="1" applyFill="1" applyBorder="1" applyAlignment="1" applyProtection="1">
      <alignment horizontal="left" vertical="top"/>
      <protection locked="0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  <sheetName val="Summary"/>
      <sheetName val="Sheet1"/>
      <sheetName val="Sheet3"/>
      <sheetName val="Factors #1"/>
    </sheetNames>
    <sheetDataSet>
      <sheetData sheetId="0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activeCell="Q18" sqref="Q18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14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14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82" t="s">
        <v>13</v>
      </c>
      <c r="C8" s="82"/>
      <c r="D8" s="15"/>
      <c r="E8" s="78" t="s">
        <v>85</v>
      </c>
      <c r="F8" s="79"/>
      <c r="G8" s="79"/>
      <c r="H8" s="79"/>
      <c r="I8" s="79"/>
      <c r="J8" s="79"/>
      <c r="K8" s="80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73" t="s">
        <v>87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86"/>
      <c r="D12" s="86"/>
      <c r="E12" s="86"/>
      <c r="F12" s="16"/>
      <c r="G12" s="70" t="s">
        <v>11</v>
      </c>
      <c r="H12" s="24"/>
      <c r="I12" s="70" t="s">
        <v>12</v>
      </c>
      <c r="J12" s="24"/>
      <c r="K12" s="88" t="s">
        <v>90</v>
      </c>
      <c r="L12" s="24"/>
      <c r="M12" s="70" t="s">
        <v>92</v>
      </c>
      <c r="N12" s="25"/>
    </row>
    <row r="13" spans="1:14" ht="15.95" customHeight="1" x14ac:dyDescent="0.2">
      <c r="A13" s="17"/>
      <c r="B13" s="23"/>
      <c r="C13" s="86"/>
      <c r="D13" s="86"/>
      <c r="E13" s="86"/>
      <c r="F13" s="16"/>
      <c r="G13" s="71"/>
      <c r="H13" s="16"/>
      <c r="I13" s="71"/>
      <c r="J13" s="16"/>
      <c r="K13" s="89"/>
      <c r="L13" s="16"/>
      <c r="M13" s="71"/>
      <c r="N13" s="25"/>
    </row>
    <row r="14" spans="1:14" ht="15.95" customHeight="1" x14ac:dyDescent="0.2">
      <c r="A14" s="26"/>
      <c r="B14" s="27"/>
      <c r="C14" s="86"/>
      <c r="D14" s="86"/>
      <c r="E14" s="86"/>
      <c r="F14" s="28"/>
      <c r="G14" s="72"/>
      <c r="H14" s="28"/>
      <c r="I14" s="72"/>
      <c r="J14" s="28"/>
      <c r="K14" s="90"/>
      <c r="L14" s="28"/>
      <c r="M14" s="72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83" t="s">
        <v>94</v>
      </c>
      <c r="D16" s="84"/>
      <c r="E16" s="85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6768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5435</v>
      </c>
      <c r="J16" s="36"/>
      <c r="K16" s="39">
        <f>IFERROR((I16-G16)/G16,"")</f>
        <v>-0.19695626477541373</v>
      </c>
      <c r="L16" s="36"/>
      <c r="M16" s="56"/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" customHeight="1" x14ac:dyDescent="0.2">
      <c r="A18" s="34"/>
      <c r="B18" s="35"/>
      <c r="C18" s="83" t="s">
        <v>89</v>
      </c>
      <c r="D18" s="84"/>
      <c r="E18" s="85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3373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2434</v>
      </c>
      <c r="J18" s="36"/>
      <c r="K18" s="39">
        <f>IFERROR((I18-G18)/G18,"")</f>
        <v>-0.27838719241031723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95</v>
      </c>
      <c r="D20" s="84"/>
      <c r="E20" s="85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235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96</v>
      </c>
      <c r="D22" s="84"/>
      <c r="E22" s="85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85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97</v>
      </c>
      <c r="D24" s="84"/>
      <c r="E24" s="85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163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203</v>
      </c>
      <c r="J24" s="36"/>
      <c r="K24" s="39">
        <f>IFERROR((I24-G24)/G24,"")</f>
        <v>0.24539877300613497</v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98</v>
      </c>
      <c r="D26" s="84"/>
      <c r="E26" s="85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4089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4155</v>
      </c>
      <c r="J26" s="36"/>
      <c r="K26" s="39">
        <f>IFERROR((I26-G26)/G26,"")</f>
        <v>1.6140865737344093E-2</v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99</v>
      </c>
      <c r="D28" s="84"/>
      <c r="E28" s="85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50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2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2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" customHeight="1" x14ac:dyDescent="0.2">
      <c r="A31" s="41"/>
      <c r="B31" s="74" t="s">
        <v>88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86"/>
      <c r="D33" s="86"/>
      <c r="E33" s="86"/>
      <c r="F33" s="16"/>
      <c r="G33" s="70" t="s">
        <v>1</v>
      </c>
      <c r="H33" s="24"/>
      <c r="I33" s="70" t="s">
        <v>2</v>
      </c>
      <c r="J33" s="24"/>
      <c r="K33" s="88" t="s">
        <v>0</v>
      </c>
      <c r="L33" s="24"/>
      <c r="M33" s="70" t="s">
        <v>92</v>
      </c>
      <c r="N33" s="25"/>
    </row>
    <row r="34" spans="1:33" ht="5.0999999999999996" customHeight="1" x14ac:dyDescent="0.2">
      <c r="A34" s="17"/>
      <c r="B34" s="23"/>
      <c r="C34" s="86"/>
      <c r="D34" s="86"/>
      <c r="E34" s="86"/>
      <c r="F34" s="16"/>
      <c r="G34" s="71"/>
      <c r="H34" s="16"/>
      <c r="I34" s="71"/>
      <c r="J34" s="16"/>
      <c r="K34" s="89"/>
      <c r="L34" s="16"/>
      <c r="M34" s="71"/>
      <c r="N34" s="25"/>
    </row>
    <row r="35" spans="1:33" x14ac:dyDescent="0.2">
      <c r="A35" s="26"/>
      <c r="B35" s="27"/>
      <c r="C35" s="86"/>
      <c r="D35" s="86"/>
      <c r="E35" s="86"/>
      <c r="F35" s="28"/>
      <c r="G35" s="72"/>
      <c r="H35" s="28"/>
      <c r="I35" s="72"/>
      <c r="J35" s="28"/>
      <c r="K35" s="90"/>
      <c r="L35" s="28"/>
      <c r="M35" s="72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75" t="s">
        <v>3</v>
      </c>
      <c r="D37" s="76"/>
      <c r="E37" s="77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60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60</v>
      </c>
      <c r="J37" s="36"/>
      <c r="K37" s="39">
        <f>IFERROR(I37/G37,"")</f>
        <v>1</v>
      </c>
      <c r="L37" s="36"/>
      <c r="M37" s="56"/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" customHeight="1" x14ac:dyDescent="0.2">
      <c r="A39" s="34"/>
      <c r="B39" s="35"/>
      <c r="C39" s="75" t="s">
        <v>4</v>
      </c>
      <c r="D39" s="76"/>
      <c r="E39" s="77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375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225</v>
      </c>
      <c r="J39" s="36"/>
      <c r="K39" s="39">
        <f>IFERROR(I39/G39,"")</f>
        <v>0.6</v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5</v>
      </c>
      <c r="D41" s="76"/>
      <c r="E41" s="77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815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525</v>
      </c>
      <c r="J41" s="36"/>
      <c r="K41" s="39">
        <f>IFERROR(I41/G41,"")</f>
        <v>0.64417177914110424</v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6</v>
      </c>
      <c r="D43" s="76"/>
      <c r="E43" s="77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25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21</v>
      </c>
      <c r="J43" s="36"/>
      <c r="K43" s="39">
        <f>IFERROR(I43/G43,"")</f>
        <v>0.84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7</v>
      </c>
      <c r="D45" s="76"/>
      <c r="E45" s="77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60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41</v>
      </c>
      <c r="J45" s="36"/>
      <c r="K45" s="39">
        <f>IFERROR(I45/G45,"")</f>
        <v>0.68333333333333335</v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8</v>
      </c>
      <c r="D47" s="76"/>
      <c r="E47" s="77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385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295</v>
      </c>
      <c r="J47" s="36"/>
      <c r="K47" s="39">
        <f>IFERROR(I47/G47,"")</f>
        <v>0.76623376623376627</v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9</v>
      </c>
      <c r="D49" s="76"/>
      <c r="E49" s="77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145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88</v>
      </c>
      <c r="J49" s="36"/>
      <c r="K49" s="39">
        <f>IFERROR(I49/G49,"")</f>
        <v>0.60689655172413792</v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10</v>
      </c>
      <c r="D51" s="76"/>
      <c r="E51" s="77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30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21</v>
      </c>
      <c r="J51" s="36"/>
      <c r="K51" s="39">
        <f>IFERROR(I51/G51,"")</f>
        <v>0.7</v>
      </c>
      <c r="L51" s="36"/>
      <c r="M51" s="56"/>
      <c r="N51" s="40"/>
    </row>
    <row r="52" spans="1:33" ht="6" customHeight="1" x14ac:dyDescent="0.2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2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B2" zoomScale="80" zoomScaleNormal="80" workbookViewId="0">
      <selection activeCell="B33" sqref="B33:N3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106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1406</v>
      </c>
      <c r="H18" s="63"/>
      <c r="I18" s="67"/>
      <c r="J18" s="36"/>
      <c r="K18" s="64">
        <f>IFERROR((I18-G18)/G18,"")</f>
        <v>-1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1278</v>
      </c>
      <c r="H20" s="63"/>
      <c r="I20" s="67"/>
      <c r="J20" s="36"/>
      <c r="K20" s="64">
        <f>IFERROR((I20-G20)/G20,"")</f>
        <v>-1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>
        <v>80</v>
      </c>
      <c r="H28" s="63"/>
      <c r="I28" s="67"/>
      <c r="J28" s="36"/>
      <c r="K28" s="64">
        <f>IFERROR((I28-G28)/G28,"")</f>
        <v>-1</v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zoomScale="80" zoomScaleNormal="80" workbookViewId="0">
      <selection activeCell="L51" sqref="L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107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12</v>
      </c>
      <c r="H18" s="63"/>
      <c r="I18" s="67">
        <v>20</v>
      </c>
      <c r="J18" s="36"/>
      <c r="K18" s="64">
        <f>IFERROR((I18-G18)/G18,"")</f>
        <v>0.66666666666666663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12</v>
      </c>
      <c r="H20" s="63"/>
      <c r="I20" s="67">
        <v>20</v>
      </c>
      <c r="J20" s="36"/>
      <c r="K20" s="64">
        <f>IFERROR((I20-G20)/G20,"")</f>
        <v>0.66666666666666663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>
        <v>15</v>
      </c>
      <c r="H51" s="63"/>
      <c r="I51" s="67"/>
      <c r="J51" s="36"/>
      <c r="K51" s="64">
        <f>IFERROR(I51/G51,"")</f>
        <v>0</v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topLeftCell="A3" zoomScale="80" zoomScaleNormal="80" workbookViewId="0">
      <selection activeCell="M20" sqref="M2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118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24</v>
      </c>
      <c r="H18" s="63"/>
      <c r="I18" s="67">
        <v>270</v>
      </c>
      <c r="J18" s="36"/>
      <c r="K18" s="64">
        <f>IFERROR((I18-G18)/G18,"")</f>
        <v>10.25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>
        <v>100</v>
      </c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>
        <v>270</v>
      </c>
      <c r="H43" s="63"/>
      <c r="I43" s="67">
        <v>250</v>
      </c>
      <c r="J43" s="36"/>
      <c r="K43" s="64">
        <f>IFERROR(I43/G43,"")</f>
        <v>0.92592592592592593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topLeftCell="B5" workbookViewId="0">
      <selection activeCell="I18" sqref="I18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topLeftCell="A25"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topLeftCell="A25"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75" x14ac:dyDescent="0.25"/>
  <cols>
    <col min="1" max="1" width="18.8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/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B1" workbookViewId="0">
      <selection activeCell="G1" sqref="G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100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3206</v>
      </c>
      <c r="H18" s="63"/>
      <c r="I18" s="67">
        <v>3425</v>
      </c>
      <c r="J18" s="36"/>
      <c r="K18" s="64">
        <f>IFERROR((I18-G18)/G18,"")</f>
        <v>6.8309419837804114E-2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f>488+678</f>
        <v>1166</v>
      </c>
      <c r="H20" s="63"/>
      <c r="I20" s="67">
        <v>1250</v>
      </c>
      <c r="J20" s="36"/>
      <c r="K20" s="64">
        <f>IFERROR((I20-G20)/G20,"")</f>
        <v>7.2041166380789029E-2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>
        <v>163</v>
      </c>
      <c r="H26" s="63"/>
      <c r="I26" s="67">
        <v>163</v>
      </c>
      <c r="J26" s="36"/>
      <c r="K26" s="64">
        <f>IFERROR((I26-G26)/G26,"")</f>
        <v>0</v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>
        <v>3888</v>
      </c>
      <c r="H28" s="63"/>
      <c r="I28" s="67">
        <v>4000</v>
      </c>
      <c r="J28" s="36"/>
      <c r="K28" s="64">
        <f>IFERROR((I28-G28)/G28,"")</f>
        <v>2.8806584362139918E-2</v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>
        <v>50</v>
      </c>
      <c r="H43" s="63"/>
      <c r="I43" s="67">
        <v>25</v>
      </c>
      <c r="J43" s="36"/>
      <c r="K43" s="64">
        <f>IFERROR(I43/G43,"")</f>
        <v>0.5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>
        <v>40</v>
      </c>
      <c r="H47" s="63"/>
      <c r="I47" s="67">
        <v>25</v>
      </c>
      <c r="J47" s="36"/>
      <c r="K47" s="64">
        <f>IFERROR(I47/G47,"")</f>
        <v>0.625</v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>
        <v>250</v>
      </c>
      <c r="H49" s="63"/>
      <c r="I49" s="67">
        <v>200</v>
      </c>
      <c r="J49" s="36"/>
      <c r="K49" s="64">
        <f>IFERROR(I49/G49,"")</f>
        <v>0.8</v>
      </c>
      <c r="L49" s="36"/>
      <c r="M49" s="56" t="s">
        <v>115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B2" zoomScale="60" zoomScaleNormal="60" workbookViewId="0">
      <selection activeCell="I49" sqref="I49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101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f>704+210</f>
        <v>914</v>
      </c>
      <c r="H18" s="63"/>
      <c r="I18" s="67">
        <v>150</v>
      </c>
      <c r="J18" s="36"/>
      <c r="K18" s="64">
        <f>IFERROR((I18-G18)/G18,"")</f>
        <v>-0.83588621444201316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566</v>
      </c>
      <c r="H20" s="63"/>
      <c r="I20" s="67">
        <v>220</v>
      </c>
      <c r="J20" s="36"/>
      <c r="K20" s="64">
        <f>IFERROR((I20-G20)/G20,"")</f>
        <v>-0.61130742049469966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50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>
        <v>121</v>
      </c>
      <c r="H28" s="63"/>
      <c r="I28" s="67">
        <v>20</v>
      </c>
      <c r="J28" s="36"/>
      <c r="K28" s="64">
        <f>IFERROR((I28-G28)/G28,"")</f>
        <v>-0.83471074380165289</v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8" zoomScale="70" zoomScaleNormal="70" workbookViewId="0">
      <selection activeCell="A21" sqref="A2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102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498</v>
      </c>
      <c r="H18" s="63"/>
      <c r="I18" s="67">
        <v>1000</v>
      </c>
      <c r="J18" s="36"/>
      <c r="K18" s="64">
        <f>IFERROR((I18-G18)/G18,"")</f>
        <v>1.0080321285140563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175</v>
      </c>
      <c r="H20" s="63"/>
      <c r="I20" s="67">
        <v>500</v>
      </c>
      <c r="J20" s="36"/>
      <c r="K20" s="64">
        <f>IFERROR((I20-G20)/G20,"")</f>
        <v>1.8571428571428572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>
        <v>60</v>
      </c>
      <c r="H39" s="63"/>
      <c r="I39" s="67">
        <v>60</v>
      </c>
      <c r="J39" s="36"/>
      <c r="K39" s="64">
        <f>IFERROR(I39/G39,"")</f>
        <v>1</v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>
        <v>25</v>
      </c>
      <c r="H43" s="63"/>
      <c r="I43" s="67">
        <v>25</v>
      </c>
      <c r="J43" s="36"/>
      <c r="K43" s="64">
        <f>IFERROR(I43/G43,"")</f>
        <v>1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>
        <v>0</v>
      </c>
      <c r="H45" s="63"/>
      <c r="I45" s="67">
        <v>0</v>
      </c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>
        <v>10</v>
      </c>
      <c r="H51" s="63"/>
      <c r="I51" s="67">
        <v>10</v>
      </c>
      <c r="J51" s="36"/>
      <c r="K51" s="64">
        <f>IFERROR(I51/G51,"")</f>
        <v>1</v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" zoomScale="70" zoomScaleNormal="70" workbookViewId="0">
      <selection activeCell="L27" sqref="L2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108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35</v>
      </c>
      <c r="H18" s="63"/>
      <c r="I18" s="67">
        <v>40</v>
      </c>
      <c r="J18" s="36"/>
      <c r="K18" s="64">
        <f>IFERROR((I18-G18)/G18,"")</f>
        <v>0.14285714285714285</v>
      </c>
      <c r="L18" s="36"/>
      <c r="M18" s="69" t="s">
        <v>110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25</v>
      </c>
      <c r="H20" s="63"/>
      <c r="I20" s="67">
        <v>40</v>
      </c>
      <c r="J20" s="36"/>
      <c r="K20" s="64">
        <f>IFERROR((I20-G20)/G20,"")</f>
        <v>0.6</v>
      </c>
      <c r="L20" s="36"/>
      <c r="M20" s="69" t="s">
        <v>111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35</v>
      </c>
      <c r="J22" s="36"/>
      <c r="K22" s="64" t="str">
        <f>IFERROR((I22-G22)/G22,"")</f>
        <v/>
      </c>
      <c r="L22" s="36"/>
      <c r="M22" s="69" t="s">
        <v>112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25</v>
      </c>
      <c r="J24" s="36"/>
      <c r="K24" s="64" t="str">
        <f>IFERROR((I24-G24)/G24,"")</f>
        <v/>
      </c>
      <c r="L24" s="36"/>
      <c r="M24" s="69" t="s">
        <v>113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50</v>
      </c>
      <c r="J30" s="36"/>
      <c r="K30" s="64" t="str">
        <f>IFERROR((I30-G30)/G30,"")</f>
        <v/>
      </c>
      <c r="L30" s="36"/>
      <c r="M30" s="69" t="s">
        <v>114</v>
      </c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 t="s">
        <v>109</v>
      </c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>
        <v>0</v>
      </c>
      <c r="H41" s="63"/>
      <c r="I41" s="67">
        <v>0</v>
      </c>
      <c r="J41" s="36"/>
      <c r="K41" s="64" t="str">
        <f>IFERROR(I41/G41,"")</f>
        <v/>
      </c>
      <c r="L41" s="36"/>
      <c r="M41" s="56" t="s">
        <v>109</v>
      </c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>
        <v>5</v>
      </c>
      <c r="H43" s="63"/>
      <c r="I43" s="67">
        <v>5</v>
      </c>
      <c r="J43" s="36"/>
      <c r="K43" s="64">
        <f>IFERROR(I43/G43,"")</f>
        <v>1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>
        <v>5</v>
      </c>
      <c r="H45" s="63"/>
      <c r="I45" s="67">
        <v>5</v>
      </c>
      <c r="J45" s="36"/>
      <c r="K45" s="64">
        <f>IFERROR(I45/G45,"")</f>
        <v>1</v>
      </c>
      <c r="L45" s="36"/>
      <c r="M45" s="56" t="s">
        <v>109</v>
      </c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 t="s">
        <v>109</v>
      </c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 t="s">
        <v>109</v>
      </c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 t="s">
        <v>109</v>
      </c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 t="s">
        <v>109</v>
      </c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zoomScale="70" zoomScaleNormal="70" workbookViewId="0">
      <selection activeCell="B53" sqref="B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105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238</v>
      </c>
      <c r="H18" s="63"/>
      <c r="I18" s="67">
        <v>30</v>
      </c>
      <c r="J18" s="36"/>
      <c r="K18" s="64">
        <f>IFERROR((I18-G18)/G18,"")</f>
        <v>-0.87394957983193278</v>
      </c>
      <c r="L18" s="36"/>
      <c r="M18" s="56" t="s">
        <v>116</v>
      </c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70</v>
      </c>
      <c r="H20" s="63"/>
      <c r="I20" s="67">
        <v>210</v>
      </c>
      <c r="J20" s="36"/>
      <c r="K20" s="64">
        <f>IFERROR((I20-G20)/G20,"")</f>
        <v>2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>
        <v>0</v>
      </c>
      <c r="H22" s="63"/>
      <c r="I22" s="67">
        <v>150</v>
      </c>
      <c r="J22" s="36"/>
      <c r="K22" s="64" t="str">
        <f>IFERROR((I22-G22)/G22,"")</f>
        <v/>
      </c>
      <c r="L22" s="36"/>
      <c r="M22" s="56" t="s">
        <v>116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>
        <v>0</v>
      </c>
      <c r="H24" s="63"/>
      <c r="I24" s="67">
        <v>60</v>
      </c>
      <c r="J24" s="36"/>
      <c r="K24" s="64" t="str">
        <f>IFERROR((I24-G24)/G24,"")</f>
        <v/>
      </c>
      <c r="L24" s="36"/>
      <c r="M24" s="56" t="s">
        <v>116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>
        <v>0</v>
      </c>
      <c r="H26" s="63"/>
      <c r="I26" s="67">
        <v>40</v>
      </c>
      <c r="J26" s="36"/>
      <c r="K26" s="64" t="str">
        <f>IFERROR((I26-G26)/G26,"")</f>
        <v/>
      </c>
      <c r="L26" s="36"/>
      <c r="M26" s="56" t="s">
        <v>116</v>
      </c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>
        <v>0</v>
      </c>
      <c r="H28" s="63"/>
      <c r="I28" s="67">
        <v>135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 t="s">
        <v>117</v>
      </c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>
        <v>375</v>
      </c>
      <c r="H41" s="63"/>
      <c r="I41" s="67">
        <v>225</v>
      </c>
      <c r="J41" s="36"/>
      <c r="K41" s="64">
        <f>IFERROR(I41/G41,"")</f>
        <v>0.6</v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>
        <v>30</v>
      </c>
      <c r="H43" s="63"/>
      <c r="I43" s="67">
        <v>20</v>
      </c>
      <c r="J43" s="36"/>
      <c r="K43" s="64">
        <f>IFERROR(I43/G43,"")</f>
        <v>0.66666666666666663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>
        <v>20</v>
      </c>
      <c r="H45" s="63"/>
      <c r="I45" s="67">
        <v>16</v>
      </c>
      <c r="J45" s="36"/>
      <c r="K45" s="64">
        <f>IFERROR(I45/G45,"")</f>
        <v>0.8</v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>
        <v>20</v>
      </c>
      <c r="H47" s="63"/>
      <c r="I47" s="67">
        <v>16</v>
      </c>
      <c r="J47" s="36"/>
      <c r="K47" s="64">
        <f>IFERROR(I47/G47,"")</f>
        <v>0.8</v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>
        <v>135</v>
      </c>
      <c r="H49" s="63"/>
      <c r="I49" s="67">
        <v>95</v>
      </c>
      <c r="J49" s="36"/>
      <c r="K49" s="64">
        <f>IFERROR(I49/G49,"")</f>
        <v>0.70370370370370372</v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>
        <v>120</v>
      </c>
      <c r="H51" s="63"/>
      <c r="I51" s="67">
        <v>78</v>
      </c>
      <c r="J51" s="36"/>
      <c r="K51" s="64">
        <f>IFERROR(I51/G51,"")</f>
        <v>0.65</v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>
        <v>30</v>
      </c>
      <c r="H53" s="63"/>
      <c r="I53" s="67">
        <v>21</v>
      </c>
      <c r="J53" s="36"/>
      <c r="K53" s="64">
        <f>IFERROR(I53/G53,"")</f>
        <v>0.7</v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zoomScale="80" zoomScaleNormal="80" workbookViewId="0">
      <selection activeCell="J43" sqref="J4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103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>
        <v>81</v>
      </c>
      <c r="H20" s="63"/>
      <c r="I20" s="67">
        <v>94</v>
      </c>
      <c r="J20" s="36"/>
      <c r="K20" s="64">
        <f>IFERROR((I20-G20)/G20,"")</f>
        <v>0.16049382716049382</v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C7" zoomScale="80" zoomScaleNormal="80" workbookViewId="0">
      <selection activeCell="E27" sqref="E27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7" t="s">
        <v>91</v>
      </c>
      <c r="F2" s="87"/>
      <c r="G2" s="87"/>
      <c r="H2" s="87"/>
      <c r="I2" s="87"/>
      <c r="J2" s="87"/>
      <c r="K2" s="87"/>
    </row>
    <row r="3" spans="1:37" ht="15.75" x14ac:dyDescent="0.2">
      <c r="C3" s="8"/>
      <c r="D3" s="8"/>
      <c r="E3" s="87"/>
      <c r="F3" s="87"/>
      <c r="G3" s="87"/>
      <c r="H3" s="87"/>
      <c r="I3" s="87"/>
      <c r="J3" s="87"/>
      <c r="K3" s="87"/>
    </row>
    <row r="4" spans="1:37" ht="15.75" x14ac:dyDescent="0.2">
      <c r="C4" s="8"/>
      <c r="D4" s="8"/>
      <c r="E4" s="87"/>
      <c r="F4" s="87"/>
      <c r="G4" s="87"/>
      <c r="H4" s="87"/>
      <c r="I4" s="87"/>
      <c r="J4" s="87"/>
      <c r="K4" s="87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2">
      <c r="A8" s="41"/>
      <c r="B8" s="94" t="s">
        <v>93</v>
      </c>
      <c r="C8" s="94"/>
      <c r="E8" s="91" t="str">
        <f>Summary!E8</f>
        <v>Yosemite</v>
      </c>
      <c r="F8" s="92"/>
      <c r="G8" s="92"/>
      <c r="H8" s="92"/>
      <c r="I8" s="92"/>
      <c r="J8" s="92"/>
      <c r="K8" s="93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2">
      <c r="B10" s="82" t="s">
        <v>15</v>
      </c>
      <c r="C10" s="82"/>
      <c r="D10" s="15"/>
      <c r="E10" s="78" t="s">
        <v>104</v>
      </c>
      <c r="F10" s="79"/>
      <c r="G10" s="79"/>
      <c r="H10" s="79"/>
      <c r="I10" s="79"/>
      <c r="J10" s="79"/>
      <c r="K10" s="80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3" t="s">
        <v>87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37" ht="8.1" customHeight="1" x14ac:dyDescent="0.2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6"/>
      <c r="D14" s="86"/>
      <c r="E14" s="86"/>
      <c r="F14" s="16"/>
      <c r="G14" s="95" t="s">
        <v>11</v>
      </c>
      <c r="H14" s="24"/>
      <c r="I14" s="95" t="s">
        <v>12</v>
      </c>
      <c r="J14" s="24"/>
      <c r="K14" s="98" t="s">
        <v>90</v>
      </c>
      <c r="L14" s="24"/>
      <c r="M14" s="95" t="s">
        <v>92</v>
      </c>
      <c r="N14" s="25"/>
    </row>
    <row r="15" spans="1:37" ht="15.95" customHeight="1" x14ac:dyDescent="0.2">
      <c r="A15" s="17"/>
      <c r="B15" s="23"/>
      <c r="C15" s="86"/>
      <c r="D15" s="86"/>
      <c r="E15" s="86"/>
      <c r="F15" s="16"/>
      <c r="G15" s="96"/>
      <c r="H15" s="16"/>
      <c r="I15" s="96"/>
      <c r="J15" s="16"/>
      <c r="K15" s="99"/>
      <c r="L15" s="16"/>
      <c r="M15" s="96"/>
      <c r="N15" s="25"/>
    </row>
    <row r="16" spans="1:37" ht="15.95" customHeight="1" x14ac:dyDescent="0.2">
      <c r="A16" s="26"/>
      <c r="B16" s="27"/>
      <c r="C16" s="86"/>
      <c r="D16" s="86"/>
      <c r="E16" s="86"/>
      <c r="F16" s="28"/>
      <c r="G16" s="97"/>
      <c r="H16" s="28"/>
      <c r="I16" s="97"/>
      <c r="J16" s="28"/>
      <c r="K16" s="100"/>
      <c r="L16" s="28"/>
      <c r="M16" s="97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3" t="s">
        <v>94</v>
      </c>
      <c r="D18" s="84"/>
      <c r="E18" s="85"/>
      <c r="F18" s="36"/>
      <c r="G18" s="67">
        <v>435</v>
      </c>
      <c r="H18" s="63"/>
      <c r="I18" s="67">
        <v>500</v>
      </c>
      <c r="J18" s="36"/>
      <c r="K18" s="64">
        <f>IFERROR((I18-G18)/G18,"")</f>
        <v>0.14942528735632185</v>
      </c>
      <c r="L18" s="36"/>
      <c r="M18" s="56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" customHeight="1" x14ac:dyDescent="0.2">
      <c r="A20" s="34"/>
      <c r="B20" s="35"/>
      <c r="C20" s="83" t="s">
        <v>89</v>
      </c>
      <c r="D20" s="84"/>
      <c r="E20" s="85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" customHeight="1" x14ac:dyDescent="0.2">
      <c r="A22" s="34"/>
      <c r="B22" s="35"/>
      <c r="C22" s="83" t="s">
        <v>95</v>
      </c>
      <c r="D22" s="84"/>
      <c r="E22" s="85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" customHeight="1" x14ac:dyDescent="0.2">
      <c r="A24" s="34"/>
      <c r="B24" s="35"/>
      <c r="C24" s="83" t="s">
        <v>96</v>
      </c>
      <c r="D24" s="84"/>
      <c r="E24" s="85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" customHeight="1" x14ac:dyDescent="0.2">
      <c r="A26" s="34"/>
      <c r="B26" s="35"/>
      <c r="C26" s="83" t="s">
        <v>97</v>
      </c>
      <c r="D26" s="84"/>
      <c r="E26" s="85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" customHeight="1" x14ac:dyDescent="0.2">
      <c r="A28" s="34"/>
      <c r="B28" s="35"/>
      <c r="C28" s="83" t="s">
        <v>98</v>
      </c>
      <c r="D28" s="84"/>
      <c r="E28" s="85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" customHeight="1" x14ac:dyDescent="0.2">
      <c r="A30" s="34"/>
      <c r="B30" s="35"/>
      <c r="C30" s="83" t="s">
        <v>99</v>
      </c>
      <c r="D30" s="84"/>
      <c r="E30" s="85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2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2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" customHeight="1" x14ac:dyDescent="0.2">
      <c r="A33" s="41"/>
      <c r="B33" s="74" t="s">
        <v>88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33" ht="6" customHeight="1" x14ac:dyDescent="0.2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6"/>
      <c r="D35" s="86"/>
      <c r="E35" s="86"/>
      <c r="F35" s="16"/>
      <c r="G35" s="95" t="s">
        <v>1</v>
      </c>
      <c r="H35" s="24"/>
      <c r="I35" s="95" t="s">
        <v>2</v>
      </c>
      <c r="J35" s="24"/>
      <c r="K35" s="98" t="s">
        <v>0</v>
      </c>
      <c r="L35" s="24"/>
      <c r="M35" s="95" t="s">
        <v>92</v>
      </c>
      <c r="N35" s="25"/>
    </row>
    <row r="36" spans="1:33" ht="5.0999999999999996" customHeight="1" x14ac:dyDescent="0.2">
      <c r="A36" s="17"/>
      <c r="B36" s="23"/>
      <c r="C36" s="86"/>
      <c r="D36" s="86"/>
      <c r="E36" s="86"/>
      <c r="F36" s="16"/>
      <c r="G36" s="96"/>
      <c r="H36" s="16"/>
      <c r="I36" s="96"/>
      <c r="J36" s="16"/>
      <c r="K36" s="99"/>
      <c r="L36" s="16"/>
      <c r="M36" s="96"/>
      <c r="N36" s="25"/>
    </row>
    <row r="37" spans="1:33" x14ac:dyDescent="0.2">
      <c r="A37" s="26"/>
      <c r="B37" s="27"/>
      <c r="C37" s="86"/>
      <c r="D37" s="86"/>
      <c r="E37" s="86"/>
      <c r="F37" s="28"/>
      <c r="G37" s="97"/>
      <c r="H37" s="28"/>
      <c r="I37" s="97"/>
      <c r="J37" s="28"/>
      <c r="K37" s="100"/>
      <c r="L37" s="28"/>
      <c r="M37" s="97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5" t="s">
        <v>3</v>
      </c>
      <c r="D39" s="76"/>
      <c r="E39" s="77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" customHeight="1" x14ac:dyDescent="0.2">
      <c r="A41" s="34"/>
      <c r="B41" s="35"/>
      <c r="C41" s="75" t="s">
        <v>4</v>
      </c>
      <c r="D41" s="76"/>
      <c r="E41" s="77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" customHeight="1" x14ac:dyDescent="0.2">
      <c r="A43" s="34"/>
      <c r="B43" s="35"/>
      <c r="C43" s="75" t="s">
        <v>5</v>
      </c>
      <c r="D43" s="76"/>
      <c r="E43" s="77"/>
      <c r="F43" s="36"/>
      <c r="G43" s="67">
        <v>435</v>
      </c>
      <c r="H43" s="63"/>
      <c r="I43" s="67">
        <v>200</v>
      </c>
      <c r="J43" s="36"/>
      <c r="K43" s="64">
        <f>IFERROR(I43/G43,"")</f>
        <v>0.45977011494252873</v>
      </c>
      <c r="L43" s="36"/>
      <c r="M43" s="56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" customHeight="1" x14ac:dyDescent="0.2">
      <c r="A45" s="34"/>
      <c r="B45" s="35"/>
      <c r="C45" s="75" t="s">
        <v>6</v>
      </c>
      <c r="D45" s="76"/>
      <c r="E45" s="77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" customHeight="1" x14ac:dyDescent="0.2">
      <c r="A47" s="34"/>
      <c r="B47" s="35"/>
      <c r="C47" s="75" t="s">
        <v>7</v>
      </c>
      <c r="D47" s="76"/>
      <c r="E47" s="77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" customHeight="1" x14ac:dyDescent="0.2">
      <c r="A49" s="34"/>
      <c r="B49" s="35"/>
      <c r="C49" s="75" t="s">
        <v>8</v>
      </c>
      <c r="D49" s="76"/>
      <c r="E49" s="77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" customHeight="1" x14ac:dyDescent="0.2">
      <c r="A51" s="34"/>
      <c r="B51" s="35"/>
      <c r="C51" s="75" t="s">
        <v>9</v>
      </c>
      <c r="D51" s="76"/>
      <c r="E51" s="77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" customHeight="1" x14ac:dyDescent="0.2">
      <c r="A53" s="34"/>
      <c r="B53" s="35"/>
      <c r="C53" s="75" t="s">
        <v>10</v>
      </c>
      <c r="D53" s="76"/>
      <c r="E53" s="77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2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2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Sheet7</vt:lpstr>
      <vt:lpstr>Sheet5</vt:lpstr>
      <vt:lpstr>Sheet6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Pedro Mendez</cp:lastModifiedBy>
  <cp:lastPrinted>2015-10-06T21:50:37Z</cp:lastPrinted>
  <dcterms:created xsi:type="dcterms:W3CDTF">2015-10-06T00:58:22Z</dcterms:created>
  <dcterms:modified xsi:type="dcterms:W3CDTF">2015-11-30T17:53:30Z</dcterms:modified>
</cp:coreProperties>
</file>