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3 South Bay (SBAEC) (Southwestern)\"/>
    </mc:Choice>
  </mc:AlternateContent>
  <bookViews>
    <workbookView xWindow="9885" yWindow="2725" windowWidth="21840" windowHeight="13740" tabRatio="500"/>
  </bookViews>
  <sheets>
    <sheet name="Summary" sheetId="6" r:id="rId1"/>
    <sheet name="63" sheetId="38" r:id="rId2"/>
    <sheet name="ddConsortia" sheetId="11" state="hidden" r:id="rId3"/>
    <sheet name="SWC" sheetId="13" r:id="rId4"/>
    <sheet name="SUHSD" sheetId="37" r:id="rId5"/>
    <sheet name="CUSD" sheetId="19" r:id="rId6"/>
    <sheet name="Sheet4" sheetId="20" r:id="rId7"/>
    <sheet name="Sheet5" sheetId="21" r:id="rId8"/>
    <sheet name="Sheet6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5">CUSD!$A$1:$L$55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22">Sheet20!$A$1:$L$55</definedName>
    <definedName name="_xlnm.Print_Area" localSheetId="6">Sheet4!$A$1:$L$55</definedName>
    <definedName name="_xlnm.Print_Area" localSheetId="7">Sheet5!$A$1:$L$55</definedName>
    <definedName name="_xlnm.Print_Area" localSheetId="8">Sheet6!$A$1:$L$55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4">SUHSD!$A$1:$L$55</definedName>
    <definedName name="_xlnm.Print_Area" localSheetId="0">Summary!$A$1:$L$53</definedName>
    <definedName name="_xlnm.Print_Area" localSheetId="3">SWC!$A$1:$L$55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K43" i="6" s="1"/>
  <c r="G41" i="6"/>
  <c r="K41" i="6" s="1"/>
  <c r="G39" i="6"/>
  <c r="G37" i="6"/>
  <c r="K37" i="6" s="1"/>
  <c r="K51" i="6"/>
  <c r="K49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  <c r="K28" i="6"/>
  <c r="K16" i="6" l="1"/>
  <c r="K18" i="6"/>
  <c r="K22" i="6"/>
  <c r="K26" i="6"/>
  <c r="K45" i="6"/>
  <c r="K20" i="6"/>
  <c r="K24" i="6"/>
  <c r="K39" i="6"/>
  <c r="K47" i="6"/>
</calcChain>
</file>

<file path=xl/sharedStrings.xml><?xml version="1.0" encoding="utf-8"?>
<sst xmlns="http://schemas.openxmlformats.org/spreadsheetml/2006/main" count="706" uniqueCount="108">
  <si>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</si>
  <si>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</si>
  <si>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</si>
  <si>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</si>
  <si>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</si>
  <si>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</si>
  <si>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</si>
  <si>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</si>
  <si>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</si>
  <si>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</si>
  <si>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</si>
  <si>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</si>
  <si>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</si>
  <si>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</si>
  <si>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</si>
  <si>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</si>
  <si>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</si>
  <si>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</si>
  <si>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</si>
  <si>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</si>
  <si>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</si>
  <si>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</si>
  <si>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</si>
  <si>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</si>
  <si>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</si>
  <si>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</si>
  <si>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</si>
  <si>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</si>
  <si>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</si>
  <si>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</si>
  <si>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</si>
  <si>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</si>
  <si>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</si>
  <si>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</si>
  <si>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</si>
  <si>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</si>
  <si>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</si>
  <si>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</si>
  <si>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</si>
  <si>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</si>
  <si>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</si>
  <si>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</si>
  <si>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</si>
  <si>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</si>
  <si>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</si>
  <si>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</si>
  <si>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</si>
  <si>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</si>
  <si>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</si>
  <si>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</si>
  <si>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</si>
  <si>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</si>
  <si>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</si>
  <si>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</si>
  <si>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</si>
  <si>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</si>
  <si>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</si>
  <si>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</si>
  <si>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</si>
  <si>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</si>
  <si>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</si>
  <si>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</si>
  <si>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</si>
  <si>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</si>
  <si>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</si>
  <si>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</si>
  <si>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</si>
  <si>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</si>
  <si>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</si>
  <si>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</si>
  <si>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</si>
  <si>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</si>
  <si>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</si>
  <si>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</si>
  <si>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</si>
  <si>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</si>
  <si>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</si>
  <si>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</si>
  <si>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</si>
  <si>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</si>
  <si>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</si>
  <si>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</si>
  <si>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</si>
  <si>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</si>
  <si>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</si>
  <si>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</si>
  <si>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</si>
  <si>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</si>
  <si>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</si>
  <si>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</si>
  <si>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</si>
  <si>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</si>
  <si>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</si>
  <si>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</si>
  <si>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</si>
  <si>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</si>
  <si>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</si>
  <si>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</si>
  <si>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</si>
  <si>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</si>
  <si>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Southwestern College</t>
  </si>
  <si>
    <t>N/A</t>
  </si>
  <si>
    <t>TBD</t>
  </si>
  <si>
    <t>data not available</t>
  </si>
  <si>
    <t>.</t>
  </si>
  <si>
    <t>Sweetwater Union High School District (SUHSD)</t>
  </si>
  <si>
    <t>Coronado Unified School District (CUSD)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</si>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</sst>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874475</xdr:colOff>
      <xdr:row>4</xdr:row>
      <xdr:rowOff>73025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493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3426" y="1016000"/>
          <a:ext cx="12572999" cy="860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79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f>SUM(SWC!G18,SUHSD!G18,CUSD!G18,Sheet4!G18,Sheet5!G18,Sheet6!G18,Sheet7!G18,Sheet8!G18,Sheet9!G18,Sheet10!G18,Sheet11!G18,Sheet12!G18,Sheet13!G18,Sheet14!G18,Sheet15!G18,Sheet16!G18,Sheet17!G18,Sheet18!G18,Sheet19!G18,Sheet20!G18)</f>
        <v>13939</v>
      </c>
      <c r="H16" s="38"/>
      <c r="I16" s="37">
        <f>SUM(SWC!I18,SUHSD!I18,CUSD!I18,Sheet4!I18,Sheet5!I18,Sheet6!I18,Sheet7!I18,Sheet8!I18,Sheet9!I18,Sheet10!I18,Sheet11!I18,Sheet12!I18,Sheet13!I18,Sheet14!I18,Sheet15!I18,Sheet16!I18,Sheet17!I18,Sheet18!I18,Sheet19!I18,Sheet20!I18)</f>
        <v>15407</v>
      </c>
      <c r="J16" s="36"/>
      <c r="K16" s="39">
        <f>IFERROR((I16-G16)/G16,"")</f>
        <v>0.10531601980055959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f>SUM(SWC!G20,SUHSD!G20,CUSD!G20,Sheet4!G20,Sheet5!G20,Sheet6!G20,Sheet7!G20,Sheet8!G20,Sheet9!G20,Sheet10!G20,Sheet11!G20,Sheet12!G20,Sheet13!G20,Sheet14!G20,Sheet15!G20,Sheet16!G20,Sheet17!G20,Sheet18!G20,Sheet19!G20,Sheet20!G20)</f>
        <v>8224</v>
      </c>
      <c r="H18" s="38"/>
      <c r="I18" s="37">
        <f>SUM(SWC!I20,SUHSD!I20,CUSD!I20,Sheet4!I20,Sheet5!I20,Sheet6!I20,Sheet7!I20,Sheet8!I20,Sheet9!I20,Sheet10!I20,Sheet11!I20,Sheet12!I20,Sheet13!I20,Sheet14!I20,Sheet15!I20,Sheet16!I20,Sheet17!I20,Sheet18!I20,Sheet19!I20,Sheet20!I20)</f>
        <v>9379</v>
      </c>
      <c r="J18" s="36"/>
      <c r="K18" s="39">
        <f>IFERROR((I18-G18)/G18,"")</f>
        <v>0.14044260700389105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f>SUM(SWC!G22,SUHSD!G22,CUSD!G22,Sheet4!G22,Sheet5!G22,Sheet6!G22,Sheet7!G22,Sheet8!G22,Sheet9!G22,Sheet10!G22,Sheet11!G22,Sheet12!G22,Sheet13!G22,Sheet14!G22,Sheet15!G22,Sheet16!G22,Sheet17!G22,Sheet18!G22,Sheet19!G22,Sheet20!G22)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SUM(SWC!I22,SUHSD!I22,CUSD!I22,Sheet4!I22,Sheet5!I22,Sheet6!I22,Sheet7!I22,Sheet8!I22,Sheet9!I22,Sheet10!I22,Sheet11!I22,Sheet12!I22,Sheet13!I22,Sheet14!I22,Sheet15!I22,Sheet16!I22,Sheet17!I22,Sheet18!I22,Sheet19!I22,Sheet20!I22)</f>
        <v>1369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f>SUM(SWC!G24,SUHSD!G24,CUSD!G24,Sheet4!G24,Sheet5!G24,Sheet6!G24,Sheet7!G24,Sheet8!G24,Sheet9!G24,Sheet10!G24,Sheet11!G24,Sheet12!G24,Sheet13!G24,Sheet14!G24,Sheet15!G24,Sheet16!G24,Sheet17!G24,Sheet18!G24,Sheet19!G24,Sheet20!G24)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SUM(SWC!I24,SUHSD!I24,CUSD!I24,Sheet4!I24,Sheet5!I24,Sheet6!I24,Sheet7!I24,Sheet8!I24,Sheet9!I24,Sheet10!I24,Sheet11!I24,Sheet12!I24,Sheet13!I24,Sheet14!I24,Sheet15!I24,Sheet16!I24,Sheet17!I24,Sheet18!I24,Sheet19!I24,Sheet20!I24)</f>
        <v>100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f>SUM(SWC!G26,SUHSD!G26,CUSD!G26,Sheet4!G26,Sheet5!G26,Sheet6!G26,Sheet7!G26,Sheet8!G26,Sheet9!G26,Sheet10!G26,Sheet11!G26,Sheet12!G26,Sheet13!G26,Sheet14!G26,Sheet15!G26,Sheet16!G26,Sheet17!G26,Sheet18!G26,Sheet19!G26,Sheet20!G26)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SUM(SWC!I26,SUHSD!I26,CUSD!I26,Sheet4!I26,Sheet5!I26,Sheet6!I26,Sheet7!I26,Sheet8!I26,Sheet9!I26,Sheet10!I26,Sheet11!I26,Sheet12!I26,Sheet13!I26,Sheet14!I26,Sheet15!I26,Sheet16!I26,Sheet17!I26,Sheet18!I26,Sheet19!I26,Sheet20!I26)</f>
        <v>100</v>
      </c>
      <c r="J24" s="36"/>
      <c r="K24" s="39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f>SUM(SWC!G28,SUHSD!G28,CUSD!G28,Sheet4!G28,Sheet5!G28,Sheet6!G28,Sheet7!G28,Sheet8!G28,Sheet9!G28,Sheet10!G28,Sheet11!G28,Sheet12!G28,Sheet13!G28,Sheet14!G28,Sheet15!G28,Sheet16!G28,Sheet17!G28,Sheet18!G28,Sheet19!G28,Sheet20!G28)</f>
        <v>6621</v>
      </c>
      <c r="H26" s="38"/>
      <c r="I26" s="37">
        <f>SUM(SWC!I28,SUHSD!I28,CUSD!I28,Sheet4!I28,Sheet5!I28,Sheet6!I28,Sheet7!I28,Sheet8!I28,Sheet9!I28,Sheet10!I28,Sheet11!I28,Sheet12!I28,Sheet13!I28,Sheet14!I28,Sheet15!I28,Sheet16!I28,Sheet17!I28,Sheet18!I28,Sheet19!I28,Sheet20!I28)</f>
        <v>6076</v>
      </c>
      <c r="J26" s="36"/>
      <c r="K26" s="39">
        <f>IFERROR((I26-G26)/G26,"")</f>
        <v>-8.2313849871620604E-2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f>SUM(SWC!G30,SUHSD!G30,CUSD!G30,Sheet4!G30,Sheet5!G30,Sheet6!G30,Sheet7!G30,Sheet8!G30,Sheet9!G30,Sheet10!G30,Sheet11!G30,Sheet12!G30,Sheet13!G30,Sheet14!G30,Sheet15!G30,Sheet16!G30,Sheet17!G30,Sheet18!G30,Sheet19!G30,Sheet20!G30)</f>
        <v>19</v>
      </c>
      <c r="H28" s="38"/>
      <c r="I28" s="37">
        <f>SUM(SWC!I30,SUHSD!I30,CUSD!I30,Sheet4!I30,Sheet5!I30,Sheet6!I30,Sheet7!I30,Sheet8!I30,Sheet9!I30,Sheet10!I30,Sheet11!I30,Sheet12!I30,Sheet13!I30,Sheet14!I30,Sheet15!I30,Sheet16!I30,Sheet17!I30,Sheet18!I30,Sheet19!I30,Sheet20!I30)</f>
        <v>73</v>
      </c>
      <c r="J28" s="36"/>
      <c r="K28" s="39">
        <f>IFERROR((I28-G28)/G28,"")</f>
        <v>2.8421052631578947</v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f>SUM(SWC!G39,SUHSD!G39,CUSD!G39,Sheet4!G39,Sheet5!G39,Sheet6!G39,Sheet7!G39,Sheet8!G39,Sheet9!G39,Sheet10!G39,Sheet11!G39,Sheet12!G39,Sheet13!G39,Sheet14!G39,Sheet15!G39,Sheet16!G39,Sheet17!G39,Sheet18!G39,Sheet19!G39,Sheet20!G39)</f>
        <v>17272</v>
      </c>
      <c r="H37" s="38"/>
      <c r="I37" s="37">
        <f>SUM(SWC!I39,SUHSD!I39,CUSD!I39,Sheet4!I39,Sheet5!I39,Sheet6!I39,Sheet7!I39,Sheet8!I39,Sheet9!I39,Sheet10!I39,Sheet11!I39,Sheet12!I39,Sheet13!I39,Sheet14!I39,Sheet15!I39,Sheet16!I39,Sheet17!I39,Sheet18!I39,Sheet19!I39,Sheet20!I39)</f>
        <v>12090</v>
      </c>
      <c r="J37" s="36"/>
      <c r="K37" s="39">
        <f>IFERROR(I37/G37,"")</f>
        <v>0.69997684113015279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f>SUM(SWC!G41,SUHSD!G41,CUSD!G41,Sheet4!G41,Sheet5!G41,Sheet6!G41,Sheet7!G41,Sheet8!G41,Sheet9!G41,Sheet10!G41,Sheet11!G41,Sheet12!G41,Sheet13!G41,Sheet14!G41,Sheet15!G41,Sheet16!G41,Sheet17!G41,Sheet18!G41,Sheet19!G41,Sheet20!G41)</f>
        <v>5126</v>
      </c>
      <c r="H39" s="38"/>
      <c r="I39" s="37">
        <f>SUM(SWC!I41,SUHSD!I41,CUSD!I41,Sheet4!I41,Sheet5!I41,Sheet6!I41,Sheet7!I41,Sheet8!I41,Sheet9!I41,Sheet10!I41,Sheet11!I41,Sheet12!I41,Sheet13!I41,Sheet14!I41,Sheet15!I41,Sheet16!I41,Sheet17!I41,Sheet18!I41,Sheet19!I41,Sheet20!I41)</f>
        <v>3588</v>
      </c>
      <c r="J39" s="36"/>
      <c r="K39" s="39">
        <f>IFERROR(I39/G39,"")</f>
        <v>0.69996098322278577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f>SUM(SWC!G43,SUHSD!G43,CUSD!G43,Sheet4!G43,Sheet5!G43,Sheet6!G43,Sheet7!G43,Sheet8!G43,Sheet9!G43,Sheet10!G43,Sheet11!G43,Sheet12!G43,Sheet13!G43,Sheet14!G43,Sheet15!G43,Sheet16!G43,Sheet17!G43,Sheet18!G43,Sheet19!G43,Sheet20!G43)</f>
        <v>5799</v>
      </c>
      <c r="H41" s="38"/>
      <c r="I41" s="37">
        <f>SUM(SWC!I43,SUHSD!I43,CUSD!I43,Sheet4!I43,Sheet5!I43,Sheet6!I43,Sheet7!I43,Sheet8!I43,Sheet9!I43,Sheet10!I43,Sheet11!I43,Sheet12!I43,Sheet13!I43,Sheet14!I43,Sheet15!I43,Sheet16!I43,Sheet17!I43,Sheet18!I43,Sheet19!I43,Sheet20!I43)</f>
        <v>580</v>
      </c>
      <c r="J41" s="36"/>
      <c r="K41" s="39">
        <f>IFERROR(I41/G41,"")</f>
        <v>0.10001724435247457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f>SUM(SWC!G45,SUHSD!G45,CUSD!G45,Sheet4!G45,Sheet5!G45,Sheet6!G45,Sheet7!G45,Sheet8!G45,Sheet9!G45,Sheet10!G45,Sheet11!G45,Sheet12!G45,Sheet13!G45,Sheet14!G45,Sheet15!G45,Sheet16!G45,Sheet17!G45,Sheet18!G45,Sheet19!G45,Sheet20!G45)</f>
        <v>1349</v>
      </c>
      <c r="H43" s="38"/>
      <c r="I43" s="37">
        <f>SUM(SWC!I45,SUHSD!I45,CUSD!I45,Sheet4!I45,Sheet5!I45,Sheet6!I45,Sheet7!I45,Sheet8!I45,Sheet9!I45,Sheet10!I45,Sheet11!I45,Sheet12!I45,Sheet13!I45,Sheet14!I45,Sheet15!I45,Sheet16!I45,Sheet17!I45,Sheet18!I45,Sheet19!I45,Sheet20!I45)</f>
        <v>405</v>
      </c>
      <c r="J43" s="36"/>
      <c r="K43" s="39">
        <f>IFERROR(I43/G43,"")</f>
        <v>0.30022238695329873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f>SUM(SWC!G47,SUHSD!G47,CUSD!G47,Sheet4!G47,Sheet5!G47,Sheet6!G47,Sheet7!G47,Sheet8!G47,Sheet9!G47,Sheet10!G47,Sheet11!G47,Sheet12!G47,Sheet13!G47,Sheet14!G47,Sheet15!G47,Sheet16!G47,Sheet17!G47,Sheet18!G47,Sheet19!G47,Sheet20!G47)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SUM(SWC!I47,SUHSD!I47,CUSD!I47,Sheet4!I47,Sheet5!I47,Sheet6!I47,Sheet7!I47,Sheet8!I47,Sheet9!I47,Sheet10!I47,Sheet11!I47,Sheet12!I47,Sheet13!I47,Sheet14!I47,Sheet15!I47,Sheet16!I47,Sheet17!I47,Sheet18!I47,Sheet19!I47,Sheet20!I47)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f>SUM(SWC!G49,SUHSD!G49,CUSD!G49,Sheet4!G49,Sheet5!G49,Sheet6!G49,Sheet7!G49,Sheet8!G49,Sheet9!G49,Sheet10!G49,Sheet11!G49,Sheet12!G49,Sheet13!G49,Sheet14!G49,Sheet15!G49,Sheet16!G49,Sheet17!G49,Sheet18!G49,Sheet19!G49,Sheet20!G49)</f>
        <v>4287</v>
      </c>
      <c r="H47" s="38"/>
      <c r="I47" s="37">
        <f>SUM(SWC!I49,SUHSD!I49,CUSD!I49,Sheet4!I49,Sheet5!I49,Sheet6!I49,Sheet7!I49,Sheet8!I49,Sheet9!I49,Sheet10!I49,Sheet11!I49,Sheet12!I49,Sheet13!I49,Sheet14!I49,Sheet15!I49,Sheet16!I49,Sheet17!I49,Sheet18!I49,Sheet19!I49,Sheet20!I49)</f>
        <v>3000</v>
      </c>
      <c r="J47" s="36"/>
      <c r="K47" s="39">
        <f>IFERROR(I47/G47,"")</f>
        <v>0.69979006298110569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f>SUM(SWC!G51,SUHSD!G51,CUSD!G51,Sheet4!G51,Sheet5!G51,Sheet6!G51,Sheet7!G51,Sheet8!G51,Sheet9!G51,Sheet10!G51,Sheet11!G51,Sheet12!G51,Sheet13!G51,Sheet14!G51,Sheet15!G51,Sheet16!G51,Sheet17!G51,Sheet18!G51,Sheet19!G51,Sheet20!G51)</f>
        <v>1473</v>
      </c>
      <c r="H49" s="38"/>
      <c r="I49" s="37">
        <f>SUM(SWC!I51,SUHSD!I51,CUSD!I51,Sheet4!I51,Sheet5!I51,Sheet6!I51,Sheet7!I51,Sheet8!I51,Sheet9!I51,Sheet10!I51,Sheet11!I51,Sheet12!I51,Sheet13!I51,Sheet14!I51,Sheet15!I51,Sheet16!I51,Sheet17!I51,Sheet18!I51,Sheet19!I51,Sheet20!I51)</f>
        <v>442</v>
      </c>
      <c r="J49" s="36"/>
      <c r="K49" s="39">
        <f>IFERROR(I49/G49,"")</f>
        <v>0.30006788866259337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f>SUM(SWC!G53,SUHSD!G53,CUSD!G53,Sheet4!G53,Sheet5!G53,Sheet6!G53,Sheet7!G53,Sheet8!G53,Sheet9!G53,Sheet10!G53,Sheet11!G53,Sheet12!G53,Sheet13!G53,Sheet14!G53,Sheet15!G53,Sheet16!G53,Sheet17!G53,Sheet18!G53,Sheet19!G53,Sheet20!G53)</f>
        <v>1281</v>
      </c>
      <c r="H51" s="38"/>
      <c r="I51" s="37">
        <f>SUM(SWC!I53,SUHSD!I53,CUSD!I53,Sheet4!I53,Sheet5!I53,Sheet6!I53,Sheet7!I53,Sheet8!I53,Sheet9!I53,Sheet10!I53,Sheet11!I53,Sheet12!I53,Sheet13!I53,Sheet14!I53,Sheet15!I53,Sheet16!I53,Sheet17!I53,Sheet18!I53,Sheet19!I53,Sheet20!I53)</f>
        <v>192</v>
      </c>
      <c r="J51" s="36"/>
      <c r="K51" s="39">
        <f>IFERROR(I51/G51,"")</f>
        <v>0.14988290398126464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79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v>13939</v>
      </c>
      <c r="H16" s="38"/>
      <c r="I16" s="37">
        <v>15407</v>
      </c>
      <c r="J16" s="36"/>
      <c r="K16" s="39">
        <v>0.10531601980055959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v>8224</v>
      </c>
      <c r="H18" s="38"/>
      <c r="I18" s="37">
        <v>9379</v>
      </c>
      <c r="J18" s="36"/>
      <c r="K18" s="39">
        <v>0.14044260700389105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v>0</v>
      </c>
      <c r="H20" s="38"/>
      <c r="I20" s="37">
        <v>1369</v>
      </c>
      <c r="J20" s="36"/>
      <c r="K20" s="39" t="s">
        <v>107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v>0</v>
      </c>
      <c r="H22" s="38"/>
      <c r="I22" s="37">
        <v>100</v>
      </c>
      <c r="J22" s="36"/>
      <c r="K22" s="39" t="s">
        <v>107</v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v>0</v>
      </c>
      <c r="H24" s="38"/>
      <c r="I24" s="37">
        <v>100</v>
      </c>
      <c r="J24" s="36"/>
      <c r="K24" s="39" t="s">
        <v>107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v>6621</v>
      </c>
      <c r="H26" s="38"/>
      <c r="I26" s="37">
        <v>6076</v>
      </c>
      <c r="J26" s="36"/>
      <c r="K26" s="39">
        <v>-8.2313849871620604E-2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v>19</v>
      </c>
      <c r="H28" s="38"/>
      <c r="I28" s="37">
        <v>73</v>
      </c>
      <c r="J28" s="36"/>
      <c r="K28" s="39">
        <v>2.8421052631578947</v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v>17272</v>
      </c>
      <c r="H37" s="38"/>
      <c r="I37" s="37">
        <v>12090</v>
      </c>
      <c r="J37" s="36"/>
      <c r="K37" s="39">
        <v>0.69997684113015279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v>5126</v>
      </c>
      <c r="H39" s="38"/>
      <c r="I39" s="37">
        <v>3588</v>
      </c>
      <c r="J39" s="36"/>
      <c r="K39" s="39">
        <v>0.69996098322278577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v>5799</v>
      </c>
      <c r="H41" s="38"/>
      <c r="I41" s="37">
        <v>580</v>
      </c>
      <c r="J41" s="36"/>
      <c r="K41" s="39">
        <v>0.10001724435247457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v>1349</v>
      </c>
      <c r="H43" s="38"/>
      <c r="I43" s="37">
        <v>405</v>
      </c>
      <c r="J43" s="36"/>
      <c r="K43" s="39">
        <v>0.30022238695329873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v>0</v>
      </c>
      <c r="H45" s="38"/>
      <c r="I45" s="37">
        <v>0</v>
      </c>
      <c r="J45" s="36"/>
      <c r="K45" s="39" t="s">
        <v>107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v>4287</v>
      </c>
      <c r="H47" s="38"/>
      <c r="I47" s="37">
        <v>3000</v>
      </c>
      <c r="J47" s="36"/>
      <c r="K47" s="39">
        <v>0.69979006298110569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v>1473</v>
      </c>
      <c r="H49" s="38"/>
      <c r="I49" s="37">
        <v>442</v>
      </c>
      <c r="J49" s="36"/>
      <c r="K49" s="39">
        <v>0.30006788866259337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v>1281</v>
      </c>
      <c r="H51" s="38"/>
      <c r="I51" s="37">
        <v>192</v>
      </c>
      <c r="J51" s="36"/>
      <c r="K51" s="39">
        <v>0.14988290398126464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B37" workbookViewId="0">
      <selection activeCell="M51" sqref="M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100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6278</v>
      </c>
      <c r="H18" s="63"/>
      <c r="I18" s="67">
        <v>6529</v>
      </c>
      <c r="J18" s="36"/>
      <c r="K18" s="64">
        <f>IFERROR((I18-G18)/G18,"")</f>
        <v>3.9980885632366993E-2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915</v>
      </c>
      <c r="H20" s="63"/>
      <c r="I20" s="67">
        <v>955</v>
      </c>
      <c r="J20" s="36"/>
      <c r="K20" s="64">
        <f>IFERROR((I20-G20)/G20,"")</f>
        <v>4.3715846994535519E-2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750</v>
      </c>
      <c r="H28" s="63"/>
      <c r="I28" s="67">
        <v>780</v>
      </c>
      <c r="J28" s="36"/>
      <c r="K28" s="64">
        <f>IFERROR((I28-G28)/G28,"")</f>
        <v>0.04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 t="s">
        <v>101</v>
      </c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 t="s">
        <v>102</v>
      </c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 t="s">
        <v>102</v>
      </c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 t="s">
        <v>101</v>
      </c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 t="s">
        <v>102</v>
      </c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 t="s">
        <v>102</v>
      </c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 t="s">
        <v>103</v>
      </c>
      <c r="H51" s="63"/>
      <c r="I51" s="67"/>
      <c r="J51" s="36"/>
      <c r="K51" s="64" t="str">
        <f>IFERROR(I51/G51,"")</f>
        <v/>
      </c>
      <c r="L51" s="36"/>
      <c r="M51" s="56" t="s">
        <v>104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 t="s">
        <v>103</v>
      </c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37" workbookViewId="0">
      <selection activeCell="K55" sqref="K55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105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7654</v>
      </c>
      <c r="H18" s="63"/>
      <c r="I18" s="67">
        <v>8878</v>
      </c>
      <c r="J18" s="36"/>
      <c r="K18" s="64">
        <f>IFERROR((I18-G18)/G18,"")</f>
        <v>0.1599163835902796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7287</v>
      </c>
      <c r="H20" s="63"/>
      <c r="I20" s="67">
        <v>8394</v>
      </c>
      <c r="J20" s="36"/>
      <c r="K20" s="64">
        <f>IFERROR((I20-G20)/G20,"")</f>
        <v>0.15191436805269659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1369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100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100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5871</v>
      </c>
      <c r="H28" s="63"/>
      <c r="I28" s="67">
        <v>5296</v>
      </c>
      <c r="J28" s="36"/>
      <c r="K28" s="64">
        <f>IFERROR((I28-G28)/G28,"")</f>
        <v>-9.7939022313064214E-2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19</v>
      </c>
      <c r="H30" s="63"/>
      <c r="I30" s="67">
        <v>73</v>
      </c>
      <c r="J30" s="36"/>
      <c r="K30" s="64">
        <f>IFERROR((I30-G30)/G30,"")</f>
        <v>2.8421052631578947</v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17272</v>
      </c>
      <c r="H39" s="63"/>
      <c r="I39" s="67">
        <v>12090</v>
      </c>
      <c r="J39" s="36"/>
      <c r="K39" s="64">
        <f>IFERROR(I39/G39,"")</f>
        <v>0.69997684113015279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5126</v>
      </c>
      <c r="H41" s="63"/>
      <c r="I41" s="67">
        <v>3588</v>
      </c>
      <c r="J41" s="36"/>
      <c r="K41" s="64">
        <f>IFERROR(I41/G41,"")</f>
        <v>0.69996098322278577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5799</v>
      </c>
      <c r="H43" s="63"/>
      <c r="I43" s="67">
        <v>580</v>
      </c>
      <c r="J43" s="36"/>
      <c r="K43" s="64">
        <f>IFERROR(I43/G43,"")</f>
        <v>0.10001724435247457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1349</v>
      </c>
      <c r="H45" s="63"/>
      <c r="I45" s="67">
        <v>405</v>
      </c>
      <c r="J45" s="36"/>
      <c r="K45" s="64">
        <f>IFERROR(I45/G45,"")</f>
        <v>0.30022238695329873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 t="s">
        <v>101</v>
      </c>
      <c r="H47" s="63"/>
      <c r="I47" s="67" t="s">
        <v>101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4287</v>
      </c>
      <c r="H49" s="63"/>
      <c r="I49" s="67">
        <v>3000</v>
      </c>
      <c r="J49" s="36"/>
      <c r="K49" s="64">
        <f>IFERROR(I49/G49,"")</f>
        <v>0.69979006298110569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1473</v>
      </c>
      <c r="H51" s="63"/>
      <c r="I51" s="67">
        <v>442</v>
      </c>
      <c r="J51" s="36"/>
      <c r="K51" s="64">
        <f>IFERROR(I51/G51,"")</f>
        <v>0.30006788866259337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1281</v>
      </c>
      <c r="H53" s="63"/>
      <c r="I53" s="67">
        <v>192</v>
      </c>
      <c r="J53" s="36"/>
      <c r="K53" s="64">
        <f>IFERROR(I53/G53,"")</f>
        <v>0.14988290398126464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workbookViewId="0">
      <selection activeCell="I39" sqref="I3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106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7</v>
      </c>
      <c r="H18" s="63"/>
      <c r="I18" s="67">
        <v>0</v>
      </c>
      <c r="J18" s="36"/>
      <c r="K18" s="64">
        <f>IFERROR((I18-G18)/G18,"")</f>
        <v>-1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22</v>
      </c>
      <c r="H20" s="63"/>
      <c r="I20" s="67">
        <v>30</v>
      </c>
      <c r="J20" s="36"/>
      <c r="K20" s="64">
        <f>IFERROR((I20-G20)/G20,"")</f>
        <v>0.36363636363636365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Southwestern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63</vt:lpstr>
      <vt:lpstr>ddConsortia</vt:lpstr>
      <vt:lpstr>SWC</vt:lpstr>
      <vt:lpstr>SUHSD</vt:lpstr>
      <vt:lpstr>CUSD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SUHSD!Print_Area</vt:lpstr>
      <vt:lpstr>Summary!Print_Area</vt:lpstr>
      <vt:lpstr>SWC!Print_Area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2015-12-01T03:36:57Z</dcterms:modified>
</cp:coreProperties>
</file>