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47 San Bernardino\"/>
    </mc:Choice>
  </mc:AlternateContent>
  <bookViews>
    <workbookView xWindow="3335" yWindow="2305" windowWidth="24145" windowHeight="13115" tabRatio="500"/>
  </bookViews>
  <sheets>
    <sheet name="Summary" sheetId="6" r:id="rId1"/>
    <sheet name="ddConsortia" sheetId="11" state="hidden" r:id="rId2"/>
    <sheet name="SBCCD" sheetId="13" r:id="rId3"/>
    <sheet name="Rialto USD" sheetId="37" r:id="rId4"/>
    <sheet name="Redlands USD" sheetId="19" r:id="rId5"/>
    <sheet name="San Bernardino City USD" sheetId="20" r:id="rId6"/>
    <sheet name="Yucaipa-Calimesa JUSD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4">'Redlands USD'!$A$1:$L$55</definedName>
    <definedName name="_xlnm.Print_Area" localSheetId="3">'Rialto USD'!$A$1:$L$55</definedName>
    <definedName name="_xlnm.Print_Area" localSheetId="5">'San Bernardino City USD'!$A$1:$L$55</definedName>
    <definedName name="_xlnm.Print_Area" localSheetId="2">SBCCD!$A$1:$L$55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  <definedName name="_xlnm.Print_Area" localSheetId="6">'Yucaipa-Calimesa JUSD'!$A$1:$L$55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6" l="1"/>
  <c r="I51" i="6"/>
  <c r="K51" i="6"/>
  <c r="G49" i="6"/>
  <c r="I49" i="6"/>
  <c r="K49" i="6"/>
  <c r="G47" i="6"/>
  <c r="I47" i="6"/>
  <c r="K47" i="6"/>
  <c r="G45" i="6"/>
  <c r="I45" i="6"/>
  <c r="K45" i="6"/>
  <c r="G43" i="6"/>
  <c r="I43" i="6"/>
  <c r="K43" i="6"/>
  <c r="G41" i="6"/>
  <c r="I41" i="6"/>
  <c r="K41" i="6"/>
  <c r="G39" i="6"/>
  <c r="I39" i="6"/>
  <c r="K39" i="6"/>
  <c r="G37" i="6"/>
  <c r="I37" i="6"/>
  <c r="K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G28" i="6"/>
  <c r="I28" i="6"/>
  <c r="K28" i="6"/>
  <c r="G26" i="6"/>
  <c r="I26" i="6"/>
  <c r="K26" i="6"/>
  <c r="G24" i="6"/>
  <c r="I24" i="6"/>
  <c r="K24" i="6"/>
  <c r="G22" i="6"/>
  <c r="I22" i="6"/>
  <c r="K22" i="6"/>
  <c r="G20" i="6"/>
  <c r="I20" i="6"/>
  <c r="K20" i="6"/>
  <c r="G18" i="6"/>
  <c r="I18" i="6"/>
  <c r="K18" i="6"/>
  <c r="G16" i="6"/>
  <c r="I16" i="6"/>
  <c r="K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<sst xmlns="http://schemas.openxmlformats.org/spreadsheetml/2006/main" count="705" uniqueCount="128">
  <si>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</si>
  <si>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</si>
  <si>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</si>
  <si>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</si>
  <si>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</si>
  <si>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</si>
  <si>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</si>
  <si>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</si>
  <si>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</si>
  <si>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</si>
  <si>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</si>
  <si>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</si>
  <si>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</si>
  <si>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</si>
  <si>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</si>
  <si>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</si>
  <si>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</si>
  <si>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</si>
  <si>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</si>
  <si>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</si>
  <si>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</si>
  <si>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</si>
  <si>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</si>
  <si>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</si>
  <si>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</si>
  <si>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</si>
  <si>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</si>
  <si>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</si>
  <si>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</si>
  <si>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</si>
  <si>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</si>
  <si>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</si>
  <si>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</si>
  <si>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</si>
  <si>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</si>
  <si>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</si>
  <si>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</si>
  <si>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</si>
  <si>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</si>
  <si>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</si>
  <si>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</si>
  <si>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</si>
  <si>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</si>
  <si>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</si>
  <si>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</si>
  <si>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</si>
  <si>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</si>
  <si>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</si>
  <si>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</si>
  <si>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</si>
  <si>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</si>
  <si>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</si>
  <si>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</si>
  <si>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</si>
  <si>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</si>
  <si>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</si>
  <si>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</si>
  <si>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</si>
  <si>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</si>
  <si>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</si>
  <si>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</si>
  <si>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</si>
  <si>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</si>
  <si>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</si>
  <si>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</si>
  <si>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</si>
  <si>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</si>
  <si>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</si>
  <si>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</si>
  <si>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</si>
  <si>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</si>
  <si>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</si>
  <si>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</si>
  <si>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</si>
  <si>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</si>
  <si>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</si>
  <si>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</si>
  <si>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</si>
  <si>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</si>
  <si>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</si>
  <si>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</si>
  <si>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</si>
  <si>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</si>
  <si>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</si>
  <si>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</si>
  <si>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</si>
  <si>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</si>
  <si>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</si>
  <si>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</si>
  <si>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</si>
  <si>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</si>
  <si>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</si>
  <si>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</si>
  <si>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</si>
  <si>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</si>
  <si>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</si>
  <si>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</si>
  <si>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</si>
  <si>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</si>
  <si>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</si>
  <si>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San Bernardino Community College District</t>
  </si>
  <si>
    <t>Neither college has older adult programs</t>
  </si>
  <si>
    <t>Neither college has this program</t>
  </si>
  <si>
    <t>Neither college has pre-apprenticeship programs</t>
  </si>
  <si>
    <t>Neither college has non-credit CTE programs</t>
  </si>
  <si>
    <t>Neither college collects this data</t>
  </si>
  <si>
    <t>Rialto Unified School District</t>
  </si>
  <si>
    <t>Redlands Unified School District</t>
  </si>
  <si>
    <t>Unduplicated diploma / GED programs</t>
  </si>
  <si>
    <t>Unduplicated ESL students</t>
  </si>
  <si>
    <t>Not offered</t>
  </si>
  <si>
    <t>Lower percentage to be addressed through consortium funding</t>
  </si>
  <si>
    <t>N/A</t>
  </si>
  <si>
    <t>1st quarter 2015-16 total enrollment unduplicated (all program classes)</t>
  </si>
  <si>
    <t>1st quarter 2015-16 total enrollment unduplicated GED/Diploma</t>
  </si>
  <si>
    <t>San Bernardino City Unified School District</t>
  </si>
  <si>
    <t>Yucaipa-Calimesa Joint Unified School District</t>
  </si>
  <si>
    <t>We do not track this information beyond anecdotal evidence</t>
  </si>
  <si>
    <t>We do not track this information and have no way of confirming it.  It would be higher number than 6.2d or 6.2g (above) because a good number of our students are here for this purpose with existing employers.</t>
  </si>
  <si>
    <t>There are older adults enrolled in all our programs</t>
  </si>
  <si>
    <t>We are transitioning to a workforce focused program</t>
  </si>
  <si>
    <t>We have closed some programs that don't lead to jobs or certificates</t>
  </si>
  <si>
    <t>We do not collect this information</t>
  </si>
  <si>
    <t>We only collect this data for CTE students with an ITA</t>
  </si>
  <si>
    <t>The 2013-14 numbers are based on enrollment count; Projection for 2015-16 are based on CASAS accountability qualifier for pre and post testing.</t>
  </si>
  <si>
    <t>Projected target</t>
  </si>
  <si>
    <t>Currently this is not a choice on our entry/registration forms</t>
  </si>
  <si>
    <t>Neither college has non-credit programs currently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</si>
</sst>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ill\Documents\Spreadsheets\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  <sheetName val="Summary"/>
      <sheetName val="Sheet1"/>
      <sheetName val="Sheet3"/>
      <sheetName val="Factors #1"/>
    </sheetNames>
    <sheetDataSet>
      <sheetData sheetId="0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28" zoomScale="70" zoomScaleNormal="70" workbookViewId="0">
      <selection sqref="A1:XFD1048576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14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14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14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8.1" customHeight="1" x14ac:dyDescent="0.65">
      <c r="B8" s="89" t="s">
        <v>13</v>
      </c>
      <c r="C8" s="89"/>
      <c r="D8" s="15"/>
      <c r="E8" s="85" t="s">
        <v>62</v>
      </c>
      <c r="F8" s="86"/>
      <c r="G8" s="86"/>
      <c r="H8" s="86"/>
      <c r="I8" s="86"/>
      <c r="J8" s="86"/>
      <c r="K8" s="87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2.1" customHeight="1" x14ac:dyDescent="0.65">
      <c r="A10" s="16"/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7.9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.100000000000001" customHeight="1" x14ac:dyDescent="0.65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6.100000000000001" customHeight="1" x14ac:dyDescent="0.65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6.100000000000001" customHeight="1" x14ac:dyDescent="0.65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2.95" customHeight="1" x14ac:dyDescent="0.65">
      <c r="A16" s="34"/>
      <c r="B16" s="35"/>
      <c r="C16" s="79" t="s">
        <v>94</v>
      </c>
      <c r="D16" s="80"/>
      <c r="E16" s="81"/>
      <c r="F16" s="36"/>
      <c r="G16" s="37">
        <f>SUM(SBCCD!G18,'Rialto USD'!G18,'Redlands USD'!G18,'San Bernardino City USD'!G18,'Yucaipa-Calimesa JUSD'!G18,Sheet6!G18,Sheet7!G18,Sheet8!G18,Sheet9!G18,Sheet10!G18,Sheet11!G18,Sheet12!G18,Sheet13!G18,Sheet14!G18,Sheet15!G18,Sheet16!G18,Sheet17!G18,Sheet18!G18,Sheet19!G18,Sheet20!G18)</f>
        <v>10067</v>
      </c>
      <c r="H16" s="38"/>
      <c r="I16" s="37">
        <f>SUM(SBCCD!I18,'Rialto USD'!I18,'Redlands USD'!I18,'San Bernardino City USD'!I18,'Yucaipa-Calimesa JUSD'!I18,Sheet6!I18,Sheet7!I18,Sheet8!I18,Sheet9!I18,Sheet10!I18,Sheet11!I18,Sheet12!I18,Sheet13!I18,Sheet14!I18,Sheet15!I18,Sheet16!I18,Sheet17!I18,Sheet18!I18,Sheet19!I18,Sheet20!I18)</f>
        <v>9802</v>
      </c>
      <c r="J16" s="36"/>
      <c r="K16" s="39">
        <f>IFERROR((I16-G16)/G16,0)</f>
        <v>-2.6323631667825569E-2</v>
      </c>
      <c r="L16" s="36"/>
      <c r="M16" s="64"/>
      <c r="N16" s="40"/>
    </row>
    <row r="17" spans="1:33" s="17" customFormat="1" ht="4.9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2.95" customHeight="1" x14ac:dyDescent="0.65">
      <c r="A18" s="34"/>
      <c r="B18" s="35"/>
      <c r="C18" s="79" t="s">
        <v>89</v>
      </c>
      <c r="D18" s="80"/>
      <c r="E18" s="81"/>
      <c r="F18" s="36"/>
      <c r="G18" s="37">
        <f>SUM(SBCCD!G20,'Rialto USD'!G20,'Redlands USD'!G20,'San Bernardino City USD'!G20,'Yucaipa-Calimesa JUSD'!G20,Sheet6!G20,Sheet7!G20,Sheet8!G20,Sheet9!G20,Sheet10!G20,Sheet11!G20,Sheet12!G20,Sheet13!G20,Sheet14!G20,Sheet15!G20,Sheet16!G20,Sheet17!G20,Sheet18!G20,Sheet19!G20,Sheet20!G20)</f>
        <v>3890</v>
      </c>
      <c r="H18" s="38"/>
      <c r="I18" s="37">
        <f>SUM(SBCCD!I20,'Rialto USD'!I20,'Redlands USD'!I20,'San Bernardino City USD'!I20,'Yucaipa-Calimesa JUSD'!I20,Sheet6!I20,Sheet7!I20,Sheet8!I20,Sheet9!I20,Sheet10!I20,Sheet11!I20,Sheet12!I20,Sheet13!I20,Sheet14!I20,Sheet15!I20,Sheet16!I20,Sheet17!I20,Sheet18!I20,Sheet19!I20,Sheet20!I20)</f>
        <v>3872</v>
      </c>
      <c r="J18" s="36"/>
      <c r="K18" s="39">
        <f>IFERROR((I18-G18)/G18,0)</f>
        <v>-4.6272493573264782E-3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95</v>
      </c>
      <c r="D20" s="80"/>
      <c r="E20" s="81"/>
      <c r="F20" s="36"/>
      <c r="G20" s="37">
        <f>SUM(SBCCD!G22,'Rialto USD'!G22,'Redlands USD'!G22,'San Bernardino City USD'!G22,'Yucaipa-Calimesa JUSD'!G22,Sheet6!G22,Sheet7!G22,Sheet8!G22,Sheet9!G22,Sheet10!G22,Sheet11!G22,Sheet12!G22,Sheet13!G22,Sheet14!G22,Sheet15!G22,Sheet16!G22,Sheet17!G22,Sheet18!G22,Sheet19!G22,Sheet20!G22)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SUM(SBCCD!I22,'Rialto USD'!I22,'Redlands USD'!I22,'San Bernardino City USD'!I22,'Yucaipa-Calimesa JUSD'!I22,Sheet6!I22,Sheet7!I22,Sheet8!I22,Sheet9!I22,Sheet10!I22,Sheet11!I22,Sheet12!I22,Sheet13!I22,Sheet14!I22,Sheet15!I22,Sheet16!I22,Sheet17!I22,Sheet18!I22,Sheet19!I22,Sheet20!I22)</f>
        <v>0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96</v>
      </c>
      <c r="D22" s="80"/>
      <c r="E22" s="81"/>
      <c r="F22" s="36"/>
      <c r="G22" s="37">
        <f>SUM(SBCCD!G24,'Rialto USD'!G24,'Redlands USD'!G24,'San Bernardino City USD'!G24,'Yucaipa-Calimesa JUSD'!G24,Sheet6!G24,Sheet7!G24,Sheet8!G24,Sheet9!G24,Sheet10!G24,Sheet11!G24,Sheet12!G24,Sheet13!G24,Sheet14!G24,Sheet15!G24,Sheet16!G24,Sheet17!G24,Sheet18!G24,Sheet19!G24,Sheet20!G24)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SUM(SBCCD!I24,'Rialto USD'!I24,'Redlands USD'!I24,'San Bernardino City USD'!I24,'Yucaipa-Calimesa JUSD'!I24,Sheet6!I24,Sheet7!I24,Sheet8!I24,Sheet9!I24,Sheet10!I24,Sheet11!I24,Sheet12!I24,Sheet13!I24,Sheet14!I24,Sheet15!I24,Sheet16!I24,Sheet17!I24,Sheet18!I24,Sheet19!I24,Sheet20!I24)</f>
        <v>8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97</v>
      </c>
      <c r="D24" s="80"/>
      <c r="E24" s="81"/>
      <c r="F24" s="36"/>
      <c r="G24" s="37">
        <f>SUM(SBCCD!G26,'Rialto USD'!G26,'Redlands USD'!G26,'San Bernardino City USD'!G26,'Yucaipa-Calimesa JUSD'!G26,Sheet6!G26,Sheet7!G26,Sheet8!G26,Sheet9!G26,Sheet10!G26,Sheet11!G26,Sheet12!G26,Sheet13!G26,Sheet14!G26,Sheet15!G26,Sheet16!G26,Sheet17!G26,Sheet18!G26,Sheet19!G26,Sheet20!G26)</f>
        <v>675</v>
      </c>
      <c r="H24" s="38"/>
      <c r="I24" s="37">
        <f>SUM(SBCCD!I26,'Rialto USD'!I26,'Redlands USD'!I26,'San Bernardino City USD'!I26,'Yucaipa-Calimesa JUSD'!I26,Sheet6!I26,Sheet7!I26,Sheet8!I26,Sheet9!I26,Sheet10!I26,Sheet11!I26,Sheet12!I26,Sheet13!I26,Sheet14!I26,Sheet15!I26,Sheet16!I26,Sheet17!I26,Sheet18!I26,Sheet19!I26,Sheet20!I26)</f>
        <v>578</v>
      </c>
      <c r="J24" s="36"/>
      <c r="K24" s="39">
        <f>IFERROR((I24-G24)/G24,0)</f>
        <v>-0.14370370370370369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98</v>
      </c>
      <c r="D26" s="80"/>
      <c r="E26" s="81"/>
      <c r="F26" s="36"/>
      <c r="G26" s="37">
        <f>SUM(SBCCD!G28,'Rialto USD'!G28,'Redlands USD'!G28,'San Bernardino City USD'!G28,'Yucaipa-Calimesa JUSD'!G28,Sheet6!G28,Sheet7!G28,Sheet8!G28,Sheet9!G28,Sheet10!G28,Sheet11!G28,Sheet12!G28,Sheet13!G28,Sheet14!G28,Sheet15!G28,Sheet16!G28,Sheet17!G28,Sheet18!G28,Sheet19!G28,Sheet20!G28)</f>
        <v>1377</v>
      </c>
      <c r="H26" s="38"/>
      <c r="I26" s="37">
        <f>SUM(SBCCD!I28,'Rialto USD'!I28,'Redlands USD'!I28,'San Bernardino City USD'!I28,'Yucaipa-Calimesa JUSD'!I28,Sheet6!I28,Sheet7!I28,Sheet8!I28,Sheet9!I28,Sheet10!I28,Sheet11!I28,Sheet12!I28,Sheet13!I28,Sheet14!I28,Sheet15!I28,Sheet16!I28,Sheet17!I28,Sheet18!I28,Sheet19!I28,Sheet20!I28)</f>
        <v>725</v>
      </c>
      <c r="J26" s="36"/>
      <c r="K26" s="39">
        <f>IFERROR((I26-G26)/G26,0)</f>
        <v>-0.47349310094408131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99</v>
      </c>
      <c r="D28" s="80"/>
      <c r="E28" s="81"/>
      <c r="F28" s="36"/>
      <c r="G28" s="37">
        <f>SUM(SBCCD!G30,'Rialto USD'!G30,'Redlands USD'!G30,'San Bernardino City USD'!G30,'Yucaipa-Calimesa JUSD'!G30,Sheet6!G30,Sheet7!G30,Sheet8!G30,Sheet9!G30,Sheet10!G30,Sheet11!G30,Sheet12!G30,Sheet13!G30,Sheet14!G30,Sheet15!G30,Sheet16!G30,Sheet17!G30,Sheet18!G30,Sheet19!G30,Sheet20!G30)</f>
        <v>79</v>
      </c>
      <c r="H28" s="38"/>
      <c r="I28" s="37">
        <f>SUM(SBCCD!I30,'Rialto USD'!I30,'Redlands USD'!I30,'San Bernardino City USD'!I30,'Yucaipa-Calimesa JUSD'!I30,Sheet6!I30,Sheet7!I30,Sheet8!I30,Sheet9!I30,Sheet10!I30,Sheet11!I30,Sheet12!I30,Sheet13!I30,Sheet14!I30,Sheet15!I30,Sheet16!I30,Sheet17!I30,Sheet18!I30,Sheet19!I30,Sheet20!I30)</f>
        <v>80</v>
      </c>
      <c r="J28" s="36"/>
      <c r="K28" s="39">
        <f>IFERROR((I28-G28)/G28,0)</f>
        <v>1.2658227848101266E-2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2.95" customHeight="1" x14ac:dyDescent="0.65">
      <c r="A31" s="41"/>
      <c r="B31" s="91" t="s">
        <v>88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.1" customHeight="1" x14ac:dyDescent="0.65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4.95" customHeight="1" x14ac:dyDescent="0.65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x14ac:dyDescent="0.65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2.95" customHeight="1" x14ac:dyDescent="0.65">
      <c r="A37" s="34"/>
      <c r="B37" s="35"/>
      <c r="C37" s="82" t="s">
        <v>3</v>
      </c>
      <c r="D37" s="83"/>
      <c r="E37" s="84"/>
      <c r="F37" s="36"/>
      <c r="G37" s="37">
        <f>SUM(SBCCD!G39,'Rialto USD'!G39,'Redlands USD'!G39,'San Bernardino City USD'!G39,'Yucaipa-Calimesa JUSD'!G39,Sheet6!G39,Sheet7!G39,Sheet8!G39,Sheet9!G39,Sheet10!G39,Sheet11!G39,Sheet12!G39,Sheet13!G39,Sheet14!G39,Sheet15!G39,Sheet16!G39,Sheet17!G39,Sheet18!G39,Sheet19!G39,Sheet20!G39)</f>
        <v>3673</v>
      </c>
      <c r="H37" s="38"/>
      <c r="I37" s="37">
        <f>SUM(SBCCD!I39,'Rialto USD'!I39,'Redlands USD'!I39,'San Bernardino City USD'!I39,'Yucaipa-Calimesa JUSD'!I39,Sheet6!I39,Sheet7!I39,Sheet8!I39,Sheet9!I39,Sheet10!I39,Sheet11!I39,Sheet12!I39,Sheet13!I39,Sheet14!I39,Sheet15!I39,Sheet16!I39,Sheet17!I39,Sheet18!I39,Sheet19!I39,Sheet20!I39)</f>
        <v>1891</v>
      </c>
      <c r="J37" s="36"/>
      <c r="K37" s="39">
        <f>IFERROR(I37/G37,0)</f>
        <v>0.51483800707868232</v>
      </c>
      <c r="L37" s="36"/>
      <c r="M37" s="64"/>
      <c r="N37" s="40"/>
    </row>
    <row r="38" spans="1:33" s="17" customFormat="1" ht="4.9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7.950000000000003" customHeight="1" x14ac:dyDescent="0.65">
      <c r="A39" s="34"/>
      <c r="B39" s="35"/>
      <c r="C39" s="82" t="s">
        <v>4</v>
      </c>
      <c r="D39" s="83"/>
      <c r="E39" s="84"/>
      <c r="F39" s="36"/>
      <c r="G39" s="37">
        <f>SUM(SBCCD!G41,'Rialto USD'!G41,'Redlands USD'!G41,'San Bernardino City USD'!G41,'Yucaipa-Calimesa JUSD'!G41,Sheet6!G41,Sheet7!G41,Sheet8!G41,Sheet9!G41,Sheet10!G41,Sheet11!G41,Sheet12!G41,Sheet13!G41,Sheet14!G41,Sheet15!G41,Sheet16!G41,Sheet17!G41,Sheet18!G41,Sheet19!G41,Sheet20!G41)</f>
        <v>1904</v>
      </c>
      <c r="H39" s="38"/>
      <c r="I39" s="37">
        <f>SUM(SBCCD!I41,'Rialto USD'!I41,'Redlands USD'!I41,'San Bernardino City USD'!I41,'Yucaipa-Calimesa JUSD'!I41,Sheet6!I41,Sheet7!I41,Sheet8!I41,Sheet9!I41,Sheet10!I41,Sheet11!I41,Sheet12!I41,Sheet13!I41,Sheet14!I41,Sheet15!I41,Sheet16!I41,Sheet17!I41,Sheet18!I41,Sheet19!I41,Sheet20!I41)</f>
        <v>1476</v>
      </c>
      <c r="J39" s="36"/>
      <c r="K39" s="39">
        <f>IFERROR(I39/G39,0)</f>
        <v>0.77521008403361347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5</v>
      </c>
      <c r="D41" s="83"/>
      <c r="E41" s="84"/>
      <c r="F41" s="36"/>
      <c r="G41" s="37">
        <f>SUM(SBCCD!G43,'Rialto USD'!G43,'Redlands USD'!G43,'San Bernardino City USD'!G43,'Yucaipa-Calimesa JUSD'!G43,Sheet6!G43,Sheet7!G43,Sheet8!G43,Sheet9!G43,Sheet10!G43,Sheet11!G43,Sheet12!G43,Sheet13!G43,Sheet14!G43,Sheet15!G43,Sheet16!G43,Sheet17!G43,Sheet18!G43,Sheet19!G43,Sheet20!G43)</f>
        <v>890</v>
      </c>
      <c r="H41" s="38"/>
      <c r="I41" s="37">
        <f>SUM(SBCCD!I43,'Rialto USD'!I43,'Redlands USD'!I43,'San Bernardino City USD'!I43,'Yucaipa-Calimesa JUSD'!I43,Sheet6!I43,Sheet7!I43,Sheet8!I43,Sheet9!I43,Sheet10!I43,Sheet11!I43,Sheet12!I43,Sheet13!I43,Sheet14!I43,Sheet15!I43,Sheet16!I43,Sheet17!I43,Sheet18!I43,Sheet19!I43,Sheet20!I43)</f>
        <v>502</v>
      </c>
      <c r="J41" s="36"/>
      <c r="K41" s="39">
        <f>IFERROR(I41/G41,0)</f>
        <v>0.56404494382022474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6</v>
      </c>
      <c r="D43" s="83"/>
      <c r="E43" s="84"/>
      <c r="F43" s="36"/>
      <c r="G43" s="37">
        <f>SUM(SBCCD!G45,'Rialto USD'!G45,'Redlands USD'!G45,'San Bernardino City USD'!G45,'Yucaipa-Calimesa JUSD'!G45,Sheet6!G45,Sheet7!G45,Sheet8!G45,Sheet9!G45,Sheet10!G45,Sheet11!G45,Sheet12!G45,Sheet13!G45,Sheet14!G45,Sheet15!G45,Sheet16!G45,Sheet17!G45,Sheet18!G45,Sheet19!G45,Sheet20!G45)</f>
        <v>160</v>
      </c>
      <c r="H43" s="38"/>
      <c r="I43" s="37">
        <f>SUM(SBCCD!I45,'Rialto USD'!I45,'Redlands USD'!I45,'San Bernardino City USD'!I45,'Yucaipa-Calimesa JUSD'!I45,Sheet6!I45,Sheet7!I45,Sheet8!I45,Sheet9!I45,Sheet10!I45,Sheet11!I45,Sheet12!I45,Sheet13!I45,Sheet14!I45,Sheet15!I45,Sheet16!I45,Sheet17!I45,Sheet18!I45,Sheet19!I45,Sheet20!I45)</f>
        <v>26</v>
      </c>
      <c r="J43" s="36"/>
      <c r="K43" s="39">
        <f>IFERROR(I43/G43,0)</f>
        <v>0.16250000000000001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7</v>
      </c>
      <c r="D45" s="83"/>
      <c r="E45" s="84"/>
      <c r="F45" s="36"/>
      <c r="G45" s="37">
        <f>SUM(SBCCD!G47,'Rialto USD'!G47,'Redlands USD'!G47,'San Bernardino City USD'!G47,'Yucaipa-Calimesa JUSD'!G47,Sheet6!G47,Sheet7!G47,Sheet8!G47,Sheet9!G47,Sheet10!G47,Sheet11!G47,Sheet12!G47,Sheet13!G47,Sheet14!G47,Sheet15!G47,Sheet16!G47,Sheet17!G47,Sheet18!G47,Sheet19!G47,Sheet20!G47)</f>
        <v>0</v>
      </c>
      <c r="H45" s="38"/>
      <c r="I45" s="37">
        <f>SUM(SBCCD!I47,'Rialto USD'!I47,'Redlands USD'!I47,'San Bernardino City USD'!I47,'Yucaipa-Calimesa JUSD'!I47,Sheet6!I47,Sheet7!I47,Sheet8!I47,Sheet9!I47,Sheet10!I47,Sheet11!I47,Sheet12!I47,Sheet13!I47,Sheet14!I47,Sheet15!I47,Sheet16!I47,Sheet17!I47,Sheet18!I47,Sheet19!I47,Sheet20!I47)</f>
        <v>0</v>
      </c>
      <c r="J45" s="36"/>
      <c r="K45" s="39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8</v>
      </c>
      <c r="D47" s="83"/>
      <c r="E47" s="84"/>
      <c r="F47" s="36"/>
      <c r="G47" s="37">
        <f>SUM(SBCCD!G49,'Rialto USD'!G49,'Redlands USD'!G49,'San Bernardino City USD'!G49,'Yucaipa-Calimesa JUSD'!G49,Sheet6!G49,Sheet7!G49,Sheet8!G49,Sheet9!G49,Sheet10!G49,Sheet11!G49,Sheet12!G49,Sheet13!G49,Sheet14!G49,Sheet15!G49,Sheet16!G49,Sheet17!G49,Sheet18!G49,Sheet19!G49,Sheet20!G49)</f>
        <v>400</v>
      </c>
      <c r="H47" s="38"/>
      <c r="I47" s="37">
        <f>SUM(SBCCD!I49,'Rialto USD'!I49,'Redlands USD'!I49,'San Bernardino City USD'!I49,'Yucaipa-Calimesa JUSD'!I49,Sheet6!I49,Sheet7!I49,Sheet8!I49,Sheet9!I49,Sheet10!I49,Sheet11!I49,Sheet12!I49,Sheet13!I49,Sheet14!I49,Sheet15!I49,Sheet16!I49,Sheet17!I49,Sheet18!I49,Sheet19!I49,Sheet20!I49)</f>
        <v>280</v>
      </c>
      <c r="J47" s="36"/>
      <c r="K47" s="39">
        <f>IFERROR(I47/G47,0)</f>
        <v>0.7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9</v>
      </c>
      <c r="D49" s="83"/>
      <c r="E49" s="84"/>
      <c r="F49" s="36"/>
      <c r="G49" s="37">
        <f>SUM(SBCCD!G51,'Rialto USD'!G51,'Redlands USD'!G51,'San Bernardino City USD'!G51,'Yucaipa-Calimesa JUSD'!G51,Sheet6!G51,Sheet7!G51,Sheet8!G51,Sheet9!G51,Sheet10!G51,Sheet11!G51,Sheet12!G51,Sheet13!G51,Sheet14!G51,Sheet15!G51,Sheet16!G51,Sheet17!G51,Sheet18!G51,Sheet19!G51,Sheet20!G51)</f>
        <v>271</v>
      </c>
      <c r="H49" s="38"/>
      <c r="I49" s="37">
        <f>SUM(SBCCD!I51,'Rialto USD'!I51,'Redlands USD'!I51,'San Bernardino City USD'!I51,'Yucaipa-Calimesa JUSD'!I51,Sheet6!I51,Sheet7!I51,Sheet8!I51,Sheet9!I51,Sheet10!I51,Sheet11!I51,Sheet12!I51,Sheet13!I51,Sheet14!I51,Sheet15!I51,Sheet16!I51,Sheet17!I51,Sheet18!I51,Sheet19!I51,Sheet20!I51)</f>
        <v>104</v>
      </c>
      <c r="J49" s="36"/>
      <c r="K49" s="39">
        <f>IFERROR(I49/G49,0)</f>
        <v>0.3837638376383764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10</v>
      </c>
      <c r="D51" s="83"/>
      <c r="E51" s="84"/>
      <c r="F51" s="36"/>
      <c r="G51" s="37">
        <f>SUM(SBCCD!G53,'Rialto USD'!G53,'Redlands USD'!G53,'San Bernardino City USD'!G53,'Yucaipa-Calimesa JUSD'!G53,Sheet6!G53,Sheet7!G53,Sheet8!G53,Sheet9!G53,Sheet10!G53,Sheet11!G53,Sheet12!G53,Sheet13!G53,Sheet14!G53,Sheet15!G53,Sheet16!G53,Sheet17!G53,Sheet18!G53,Sheet19!G53,Sheet20!G53)</f>
        <v>0</v>
      </c>
      <c r="H51" s="38"/>
      <c r="I51" s="37">
        <f>SUM(SBCCD!I53,'Rialto USD'!I53,'Redlands USD'!I53,'San Bernardino City USD'!I53,'Yucaipa-Calimesa JUSD'!I53,Sheet6!I53,Sheet7!I53,Sheet8!I53,Sheet9!I53,Sheet10!I53,Sheet11!I53,Sheet12!I53,Sheet13!I53,Sheet14!I53,Sheet15!I53,Sheet16!I53,Sheet17!I53,Sheet18!I53,Sheet19!I53,Sheet20!I53)</f>
        <v>0</v>
      </c>
      <c r="J51" s="36"/>
      <c r="K51" s="39">
        <f>IFERROR(I51/G51,0)</f>
        <v>0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789062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10" zoomScale="80" zoomScaleNormal="80" workbookViewId="0">
      <selection activeCell="P47" sqref="P47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 t="s">
        <v>100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>
        <v>5475</v>
      </c>
      <c r="H18" s="70"/>
      <c r="I18" s="66">
        <v>5584</v>
      </c>
      <c r="J18" s="36"/>
      <c r="K18" s="62">
        <f>IFERROR((I18-G18)/G18,0)</f>
        <v>1.9908675799086759E-2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>
        <v>239</v>
      </c>
      <c r="H20" s="70"/>
      <c r="I20" s="66">
        <v>243</v>
      </c>
      <c r="J20" s="36"/>
      <c r="K20" s="62">
        <f>IFERROR((I20-G20)/G20,0)</f>
        <v>1.6736401673640166E-2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 t="s">
        <v>101</v>
      </c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 t="s">
        <v>102</v>
      </c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>
        <v>273</v>
      </c>
      <c r="H26" s="70"/>
      <c r="I26" s="66">
        <v>278</v>
      </c>
      <c r="J26" s="36"/>
      <c r="K26" s="62">
        <f>IFERROR((I26-G26)/G26,0)</f>
        <v>1.8315018315018316E-2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 t="s">
        <v>104</v>
      </c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 t="s">
        <v>103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 t="s">
        <v>105</v>
      </c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64" t="s">
        <v>105</v>
      </c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>
        <v>0</v>
      </c>
      <c r="H43" s="61"/>
      <c r="I43" s="66">
        <v>0</v>
      </c>
      <c r="J43" s="36"/>
      <c r="K43" s="62">
        <f>IFERROR(I43/G43,0)</f>
        <v>0</v>
      </c>
      <c r="L43" s="36"/>
      <c r="M43" s="64" t="s">
        <v>105</v>
      </c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 t="s">
        <v>105</v>
      </c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 t="s">
        <v>127</v>
      </c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 t="s">
        <v>105</v>
      </c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64" t="s">
        <v>105</v>
      </c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 t="s">
        <v>105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28" zoomScale="70" zoomScaleNormal="70" workbookViewId="0">
      <selection activeCell="M58" sqref="M58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 t="s">
        <v>106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>
        <v>952</v>
      </c>
      <c r="H18" s="70"/>
      <c r="I18" s="66">
        <v>960</v>
      </c>
      <c r="J18" s="36"/>
      <c r="K18" s="62">
        <f>IFERROR((I18-G18)/G18,0)</f>
        <v>8.4033613445378148E-3</v>
      </c>
      <c r="L18" s="36"/>
      <c r="M18" s="64" t="s">
        <v>108</v>
      </c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>
        <v>1254</v>
      </c>
      <c r="H20" s="70"/>
      <c r="I20" s="66">
        <v>1265</v>
      </c>
      <c r="J20" s="36"/>
      <c r="K20" s="62">
        <f>IFERROR((I20-G20)/G20,0)</f>
        <v>8.771929824561403E-3</v>
      </c>
      <c r="L20" s="36"/>
      <c r="M20" s="64" t="s">
        <v>109</v>
      </c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 t="s">
        <v>110</v>
      </c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 t="s">
        <v>110</v>
      </c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 t="s">
        <v>110</v>
      </c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>
        <v>27</v>
      </c>
      <c r="H28" s="70"/>
      <c r="I28" s="66">
        <v>25</v>
      </c>
      <c r="J28" s="36"/>
      <c r="K28" s="62">
        <f>IFERROR((I28-G28)/G28,0)</f>
        <v>-7.407407407407407E-2</v>
      </c>
      <c r="L28" s="36"/>
      <c r="M28" s="64" t="s">
        <v>111</v>
      </c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 t="s">
        <v>110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 t="s">
        <v>112</v>
      </c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>
        <v>533</v>
      </c>
      <c r="H41" s="61"/>
      <c r="I41" s="66">
        <v>525</v>
      </c>
      <c r="J41" s="36"/>
      <c r="K41" s="62">
        <f>IFERROR(I41/G41,0)</f>
        <v>0.98499061913696062</v>
      </c>
      <c r="L41" s="36"/>
      <c r="M41" s="64" t="s">
        <v>113</v>
      </c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>
        <v>177</v>
      </c>
      <c r="H43" s="61"/>
      <c r="I43" s="66">
        <v>165</v>
      </c>
      <c r="J43" s="36"/>
      <c r="K43" s="62">
        <f>IFERROR(I43/G43,0)</f>
        <v>0.93220338983050843</v>
      </c>
      <c r="L43" s="36"/>
      <c r="M43" s="64" t="s">
        <v>114</v>
      </c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 t="s">
        <v>112</v>
      </c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 t="s">
        <v>112</v>
      </c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 t="s">
        <v>112</v>
      </c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64" t="s">
        <v>112</v>
      </c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 t="s">
        <v>112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34" zoomScale="80" zoomScaleNormal="80" workbookViewId="0">
      <selection activeCell="M47" sqref="M47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 t="s">
        <v>107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>
        <v>380</v>
      </c>
      <c r="H18" s="70"/>
      <c r="I18" s="66">
        <v>400</v>
      </c>
      <c r="J18" s="36"/>
      <c r="K18" s="62">
        <f>IFERROR((I18-G18)/G18,0)</f>
        <v>5.2631578947368418E-2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>
        <v>133</v>
      </c>
      <c r="H20" s="70"/>
      <c r="I20" s="66">
        <v>120</v>
      </c>
      <c r="J20" s="36"/>
      <c r="K20" s="62">
        <f>IFERROR((I20-G20)/G20,0)</f>
        <v>-9.7744360902255634E-2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>
        <v>520</v>
      </c>
      <c r="H39" s="61"/>
      <c r="I39" s="66">
        <v>310</v>
      </c>
      <c r="J39" s="36"/>
      <c r="K39" s="62">
        <f>IFERROR(I39/G39,0)</f>
        <v>0.59615384615384615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>
        <v>400</v>
      </c>
      <c r="H43" s="61"/>
      <c r="I43" s="66">
        <v>125</v>
      </c>
      <c r="J43" s="36"/>
      <c r="K43" s="62">
        <f>IFERROR(I43/G43,0)</f>
        <v>0.3125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>
        <v>150</v>
      </c>
      <c r="H45" s="61"/>
      <c r="I45" s="66">
        <v>25</v>
      </c>
      <c r="J45" s="36"/>
      <c r="K45" s="62">
        <f>IFERROR(I45/G45,0)</f>
        <v>0.16666666666666666</v>
      </c>
      <c r="L45" s="36"/>
      <c r="M45" s="64" t="s">
        <v>117</v>
      </c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>
        <v>260</v>
      </c>
      <c r="H51" s="61"/>
      <c r="I51" s="66">
        <v>100</v>
      </c>
      <c r="J51" s="36"/>
      <c r="K51" s="62">
        <f>IFERROR(I51/G51,0)</f>
        <v>0.38461538461538464</v>
      </c>
      <c r="L51" s="36"/>
      <c r="M51" s="64" t="s">
        <v>117</v>
      </c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 t="s">
        <v>118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31" zoomScale="80" zoomScaleNormal="80" workbookViewId="0">
      <selection activeCell="M58" sqref="M58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 t="s">
        <v>115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>
        <v>2803</v>
      </c>
      <c r="H18" s="70"/>
      <c r="I18" s="66">
        <v>2803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>
        <v>2198</v>
      </c>
      <c r="H20" s="70"/>
      <c r="I20" s="66">
        <v>2198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 t="s">
        <v>119</v>
      </c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 t="s">
        <v>120</v>
      </c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>
        <v>402</v>
      </c>
      <c r="H26" s="70"/>
      <c r="I26" s="66">
        <v>300</v>
      </c>
      <c r="J26" s="36"/>
      <c r="K26" s="62">
        <f>IFERROR((I26-G26)/G26,0)</f>
        <v>-0.2537313432835821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>
        <v>1350</v>
      </c>
      <c r="H28" s="70"/>
      <c r="I28" s="66">
        <v>700</v>
      </c>
      <c r="J28" s="36"/>
      <c r="K28" s="62">
        <f>IFERROR((I28-G28)/G28,0)</f>
        <v>-0.48148148148148145</v>
      </c>
      <c r="L28" s="36"/>
      <c r="M28" s="64" t="s">
        <v>121</v>
      </c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>
        <v>79</v>
      </c>
      <c r="H30" s="70"/>
      <c r="I30" s="66">
        <v>80</v>
      </c>
      <c r="J30" s="36"/>
      <c r="K30" s="62">
        <f>IFERROR((I30-G30)/G30,0)</f>
        <v>1.2658227848101266E-2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>
        <v>3153</v>
      </c>
      <c r="H39" s="61"/>
      <c r="I39" s="66">
        <v>1581</v>
      </c>
      <c r="J39" s="36"/>
      <c r="K39" s="62">
        <f>IFERROR(I39/G39,0)</f>
        <v>0.50142721217887731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>
        <v>1371</v>
      </c>
      <c r="H41" s="61"/>
      <c r="I41" s="66">
        <v>951</v>
      </c>
      <c r="J41" s="36"/>
      <c r="K41" s="62">
        <f>IFERROR(I41/G41,0)</f>
        <v>0.69365426695842447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>
        <v>260</v>
      </c>
      <c r="H43" s="61"/>
      <c r="I43" s="66">
        <v>182</v>
      </c>
      <c r="J43" s="36"/>
      <c r="K43" s="62">
        <f>IFERROR(I43/G43,0)</f>
        <v>0.7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 t="s">
        <v>122</v>
      </c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 t="s">
        <v>122</v>
      </c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>
        <v>400</v>
      </c>
      <c r="H49" s="61"/>
      <c r="I49" s="66">
        <v>280</v>
      </c>
      <c r="J49" s="36"/>
      <c r="K49" s="62">
        <f>IFERROR(I49/G49,0)</f>
        <v>0.7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64" t="s">
        <v>123</v>
      </c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topLeftCell="A28" zoomScale="70" zoomScaleNormal="70" workbookViewId="0">
      <selection activeCell="M56" sqref="M56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 t="s">
        <v>116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>
        <v>457</v>
      </c>
      <c r="H18" s="70"/>
      <c r="I18" s="66">
        <v>55</v>
      </c>
      <c r="J18" s="36"/>
      <c r="K18" s="62">
        <f>IFERROR((I18-G18)/G18,0)</f>
        <v>-0.87964989059080967</v>
      </c>
      <c r="L18" s="36"/>
      <c r="M18" s="64" t="s">
        <v>124</v>
      </c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>
        <v>66</v>
      </c>
      <c r="H20" s="70"/>
      <c r="I20" s="66">
        <v>46</v>
      </c>
      <c r="J20" s="36"/>
      <c r="K20" s="62">
        <f>IFERROR((I20-G20)/G20,0)</f>
        <v>-0.30303030303030304</v>
      </c>
      <c r="L20" s="36"/>
      <c r="M20" s="64" t="s">
        <v>124</v>
      </c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8</v>
      </c>
      <c r="J24" s="36"/>
      <c r="K24" s="62">
        <f>IFERROR((I24-G24)/G24,0)</f>
        <v>0</v>
      </c>
      <c r="L24" s="36"/>
      <c r="M24" s="64" t="s">
        <v>125</v>
      </c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 t="s">
        <v>126</v>
      </c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>
        <v>53</v>
      </c>
      <c r="H43" s="61"/>
      <c r="I43" s="66">
        <v>30</v>
      </c>
      <c r="J43" s="36"/>
      <c r="K43" s="62">
        <f>IFERROR(I43/G43,0)</f>
        <v>0.56603773584905659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>
        <v>10</v>
      </c>
      <c r="H45" s="61"/>
      <c r="I45" s="66">
        <v>1</v>
      </c>
      <c r="J45" s="36"/>
      <c r="K45" s="62">
        <f>IFERROR(I45/G45,0)</f>
        <v>0.1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>
        <v>11</v>
      </c>
      <c r="H51" s="61"/>
      <c r="I51" s="66">
        <v>4</v>
      </c>
      <c r="J51" s="36"/>
      <c r="K51" s="62">
        <f>IFERROR(I51/G51,0)</f>
        <v>0.36363636363636365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Bernardino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100000000000001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100000000000001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SBCCD</vt:lpstr>
      <vt:lpstr>Rialto USD</vt:lpstr>
      <vt:lpstr>Redlands USD</vt:lpstr>
      <vt:lpstr>San Bernardino City USD</vt:lpstr>
      <vt:lpstr>Yucaipa-Calimesa JUSD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'Redlands USD'!Print_Area</vt:lpstr>
      <vt:lpstr>'Rialto USD'!Print_Area</vt:lpstr>
      <vt:lpstr>'San Bernardino City USD'!Print_Area</vt:lpstr>
      <vt:lpstr>SBCCD!Print_Area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Sheet6!Print_Area</vt:lpstr>
      <vt:lpstr>Sheet7!Print_Area</vt:lpstr>
      <vt:lpstr>Sheet8!Print_Area</vt:lpstr>
      <vt:lpstr>Sheet9!Print_Area</vt:lpstr>
      <vt:lpstr>Summary!Print_Area</vt:lpstr>
      <vt:lpstr>'Yucaipa-Calimesa JUSD'!Print_Area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2015-12-01T03:37:25Z</dcterms:modified>
</cp:coreProperties>
</file>