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43 Rancho Santiago\"/>
    </mc:Choice>
  </mc:AlternateContent>
  <bookViews>
    <workbookView xWindow="3345" yWindow="2255" windowWidth="24135" windowHeight="15600" tabRatio="500"/>
  </bookViews>
  <sheets>
    <sheet name="Summary" sheetId="6" r:id="rId1"/>
    <sheet name="ddConsortia" sheetId="11" state="hidden" r:id="rId2"/>
    <sheet name="RSCCD" sheetId="13" r:id="rId3"/>
    <sheet name="GGUSD" sheetId="37" r:id="rId4"/>
    <sheet name="OUSD" sheetId="19" r:id="rId5"/>
    <sheet name="SAUSD" sheetId="20" r:id="rId6"/>
    <sheet name="OCDE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3">GGUSD!$A$1:$L$55</definedName>
    <definedName name="_xlnm.Print_Area" localSheetId="6">OCDE!$A$1:$L$55</definedName>
    <definedName name="_xlnm.Print_Area" localSheetId="2">RSCCD!$A$1:$L$55</definedName>
    <definedName name="_xlnm.Print_Area" localSheetId="5">SAUSD!$A$1:$L$55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37" l="1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47" i="6"/>
  <c r="G47" i="6"/>
  <c r="I45" i="6"/>
  <c r="G45" i="6"/>
  <c r="I43" i="6"/>
  <c r="G43" i="6"/>
  <c r="G41" i="6"/>
  <c r="I41" i="6"/>
  <c r="G39" i="6"/>
  <c r="I39" i="6"/>
  <c r="G37" i="6"/>
  <c r="I37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I51" i="6"/>
  <c r="I49" i="6"/>
  <c r="G51" i="6"/>
  <c r="G49" i="6"/>
  <c r="I28" i="6"/>
  <c r="G28" i="6"/>
  <c r="I26" i="6"/>
  <c r="G26" i="6"/>
  <c r="I24" i="6"/>
  <c r="G24" i="6"/>
  <c r="I22" i="6"/>
  <c r="G22" i="6"/>
  <c r="I20" i="6"/>
  <c r="G20" i="6"/>
  <c r="I18" i="6"/>
  <c r="G18" i="6"/>
  <c r="I16" i="6"/>
  <c r="G16" i="6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  <c r="K51" i="6" l="1"/>
  <c r="K47" i="6"/>
  <c r="K43" i="6"/>
  <c r="K49" i="6"/>
  <c r="K45" i="6"/>
  <c r="K41" i="6"/>
  <c r="K39" i="6"/>
  <c r="K28" i="6"/>
  <c r="K26" i="6"/>
  <c r="K24" i="6"/>
  <c r="K22" i="6"/>
  <c r="K20" i="6"/>
  <c r="K18" i="6"/>
  <c r="K16" i="6"/>
  <c r="K37" i="6"/>
</calcChain>
</file>

<file path=xl/sharedStrings.xml><?xml version="1.0" encoding="utf-8"?>
<sst xmlns="http://schemas.openxmlformats.org/spreadsheetml/2006/main" count="712" uniqueCount="121">
  <si>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</si>
  <si>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</si>
  <si>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</si>
  <si>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</si>
  <si>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</si>
  <si>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</si>
  <si>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</si>
  <si>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</si>
  <si>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</si>
  <si>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</si>
  <si>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</si>
  <si>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</si>
  <si>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</si>
  <si>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</si>
  <si>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</si>
  <si>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</si>
  <si>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</si>
  <si>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</si>
  <si>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</si>
  <si>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</si>
  <si>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</si>
  <si>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</si>
  <si>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</si>
  <si>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</si>
  <si>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</si>
  <si>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</si>
  <si>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</si>
  <si>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</si>
  <si>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</si>
  <si>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</si>
  <si>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</si>
  <si>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</si>
  <si>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</si>
  <si>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</si>
  <si>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</si>
  <si>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</si>
  <si>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</si>
  <si>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</si>
  <si>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</si>
  <si>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</si>
  <si>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</si>
  <si>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</si>
  <si>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</si>
  <si>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</si>
  <si>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</si>
  <si>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</si>
  <si>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</si>
  <si>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</si>
  <si>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</si>
  <si>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</si>
  <si>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</si>
  <si>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</si>
  <si>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</si>
  <si>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</si>
  <si>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</si>
  <si>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</si>
  <si>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</si>
  <si>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</si>
  <si>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</si>
  <si>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</si>
  <si>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</si>
  <si>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</si>
  <si>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</si>
  <si>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</si>
  <si>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</si>
  <si>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</si>
  <si>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</si>
  <si>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</si>
  <si>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</si>
  <si>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</si>
  <si>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</si>
  <si>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</si>
  <si>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</si>
  <si>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</si>
  <si>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</si>
  <si>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</si>
  <si>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</si>
  <si>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</si>
  <si>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</si>
  <si>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</si>
  <si>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</si>
  <si>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</si>
  <si>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</si>
  <si>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</si>
  <si>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</si>
  <si>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</si>
  <si>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</si>
  <si>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</si>
  <si>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</si>
  <si>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</si>
  <si>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</si>
  <si>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</si>
  <si>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</si>
  <si>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</si>
  <si>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</si>
  <si>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</si>
  <si>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</si>
  <si>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</si>
  <si>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</si>
  <si>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</si>
  <si>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No programs in this area at this time.</t>
  </si>
  <si>
    <t>New program started in Falll 2015. No data available from 2013-2014.</t>
  </si>
  <si>
    <t>Not applicable to noncredit at RSCCD.</t>
  </si>
  <si>
    <t>Data gathered from student self-reporting on CASAS updates.</t>
  </si>
  <si>
    <t>Need to implement a formal process to collect data.</t>
  </si>
  <si>
    <t>New program starting in spring 2016. No data available from 2013-14.</t>
  </si>
  <si>
    <t>Small program filling a gap in the Orange area.</t>
  </si>
  <si>
    <t>Not applicable to the K-12 adult education program at OUSD.</t>
  </si>
  <si>
    <t>Not applicable to the K-12 adult education program at GGUSD.</t>
  </si>
  <si>
    <t>Rancho Santiago Community College District</t>
  </si>
  <si>
    <t>Garden Grove Unified School District</t>
  </si>
  <si>
    <t>Orange Unified School District</t>
  </si>
  <si>
    <t>Santa Ana Unified School District</t>
  </si>
  <si>
    <t>Orange County Department of Education</t>
  </si>
  <si>
    <t>Students were determined to be funded under the K-12 umbrella.</t>
  </si>
  <si>
    <t>No adult education programs offered.</t>
  </si>
  <si>
    <t xml:space="preserve">Data gathered from student self-reporting on CASAS updates. </t>
  </si>
  <si>
    <t>N/A  No WIOA data gathered at the adult education program at OUSD.</t>
  </si>
  <si>
    <t xml:space="preserve"> Students were determined to be funded under the K-12 umbrella.</t>
  </si>
  <si>
    <t>Need to implement a formal process to gather this data.</t>
  </si>
  <si>
    <t>Need to implement a regional formal process to gather this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</si>
</sst>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D27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14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14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9" t="s">
        <v>13</v>
      </c>
      <c r="C8" s="89"/>
      <c r="D8" s="15"/>
      <c r="E8" s="85" t="s">
        <v>58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5.95" customHeight="1" x14ac:dyDescent="0.6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5.95" customHeight="1" x14ac:dyDescent="0.6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9" t="s">
        <v>94</v>
      </c>
      <c r="D16" s="80"/>
      <c r="E16" s="81"/>
      <c r="F16" s="36"/>
      <c r="G16" s="37">
        <f>SUM(RSCCD!G18,GGUSD!G18,OUSD!G18,SAUSD!G18,OCDE!G18,Sheet6!G18,Sheet7!G18,Sheet8!G18,Sheet9!G18,Sheet10!G18,Sheet11!G18,Sheet12!G18,Sheet13!G18,Sheet14!G18,Sheet15!G18,Sheet16!G18,Sheet17!G18,Sheet18!G18,Sheet19!G18,Sheet20!G18)</f>
        <v>40492</v>
      </c>
      <c r="H16" s="38"/>
      <c r="I16" s="37">
        <f>SUM(RSCCD!I18,GGUSD!I18,OUSD!I18,SAUSD!I18,OCDE!I18,Sheet6!I18,Sheet7!I18,Sheet8!I18,Sheet9!I18,Sheet10!I18,Sheet11!I18,Sheet12!I18,Sheet13!I18,Sheet14!I18,Sheet15!I18,Sheet16!I18,Sheet17!I18,Sheet18!I18,Sheet19!I18,Sheet20!I18)</f>
        <v>41247</v>
      </c>
      <c r="J16" s="36"/>
      <c r="K16" s="39">
        <f>IFERROR((I16-G16)/G16,0)</f>
        <v>1.8645658401659587E-2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79" t="s">
        <v>89</v>
      </c>
      <c r="D18" s="80"/>
      <c r="E18" s="81"/>
      <c r="F18" s="36"/>
      <c r="G18" s="37">
        <f>SUM(RSCCD!G20,GGUSD!G20,OUSD!G20,SAUSD!G20,OCDE!G20,Sheet6!G20,Sheet7!G20,Sheet8!G20,Sheet9!G20,Sheet10!G20,Sheet11!G20,Sheet12!G20,Sheet13!G20,Sheet14!G20,Sheet15!G20,Sheet16!G20,Sheet17!G20,Sheet18!G20,Sheet19!G20,Sheet20!G20)</f>
        <v>30403</v>
      </c>
      <c r="H18" s="38"/>
      <c r="I18" s="37">
        <f>SUM(RSCCD!I20,GGUSD!I20,OUSD!I20,SAUSD!I20,OCDE!I20,Sheet6!I20,Sheet7!I20,Sheet8!I20,Sheet9!I20,Sheet10!I20,Sheet11!I20,Sheet12!I20,Sheet13!I20,Sheet14!I20,Sheet15!I20,Sheet16!I20,Sheet17!I20,Sheet18!I20,Sheet19!I20,Sheet20!I20)</f>
        <v>31085</v>
      </c>
      <c r="J18" s="36"/>
      <c r="K18" s="39">
        <f>IFERROR((I18-G18)/G18,0)</f>
        <v>2.2431996842416868E-2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95</v>
      </c>
      <c r="D20" s="80"/>
      <c r="E20" s="81"/>
      <c r="F20" s="36"/>
      <c r="G20" s="37">
        <f>SUM(RSCCD!G22,GGUSD!G22,OUSD!G22,SAUSD!G22,OCDE!G22,Sheet6!G22,Sheet7!G22,Sheet8!G22,Sheet9!G22,Sheet10!G22,Sheet11!G22,Sheet12!G22,Sheet13!G22,Sheet14!G22,Sheet15!G22,Sheet16!G22,Sheet17!G22,Sheet18!G22,Sheet19!G22,Sheet20!G22)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SUM(RSCCD!I22,GGUSD!I22,OUSD!I22,SAUSD!I22,OCDE!I22,Sheet6!I22,Sheet7!I22,Sheet8!I22,Sheet9!I22,Sheet10!I22,Sheet11!I22,Sheet12!I22,Sheet13!I22,Sheet14!I22,Sheet15!I22,Sheet16!I22,Sheet17!I22,Sheet18!I22,Sheet19!I22,Sheet20!I22)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 t="s">
        <v>100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96</v>
      </c>
      <c r="D22" s="80"/>
      <c r="E22" s="81"/>
      <c r="F22" s="36"/>
      <c r="G22" s="37">
        <f>SUM(RSCCD!G24,GGUSD!G24,OUSD!G24,SAUSD!G24,OCDE!G24,Sheet6!G24,Sheet7!G24,Sheet8!G24,Sheet9!G24,Sheet10!G24,Sheet11!G24,Sheet12!G24,Sheet13!G24,Sheet14!G24,Sheet15!G24,Sheet16!G24,Sheet17!G24,Sheet18!G24,Sheet19!G24,Sheet20!G24)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SUM(RSCCD!I24,GGUSD!I24,OUSD!I24,SAUSD!I24,OCDE!I24,Sheet6!I24,Sheet7!I24,Sheet8!I24,Sheet9!I24,Sheet10!I24,Sheet11!I24,Sheet12!I24,Sheet13!I24,Sheet14!I24,Sheet15!I24,Sheet16!I24,Sheet17!I24,Sheet18!I24,Sheet19!I24,Sheet20!I24)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 t="s">
        <v>100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97</v>
      </c>
      <c r="D24" s="80"/>
      <c r="E24" s="81"/>
      <c r="F24" s="36"/>
      <c r="G24" s="37">
        <f>SUM(RSCCD!G26,GGUSD!G26,OUSD!G26,SAUSD!G26,OCDE!G26,Sheet6!G26,Sheet7!G26,Sheet8!G26,Sheet9!G26,Sheet10!G26,Sheet11!G26,Sheet12!G26,Sheet13!G26,Sheet14!G26,Sheet15!G26,Sheet16!G26,Sheet17!G26,Sheet18!G26,Sheet19!G26,Sheet20!G26)</f>
        <v>738</v>
      </c>
      <c r="H24" s="38"/>
      <c r="I24" s="37">
        <f>SUM(RSCCD!I26,GGUSD!I26,OUSD!I26,SAUSD!I26,OCDE!I26,Sheet6!I26,Sheet7!I26,Sheet8!I26,Sheet9!I26,Sheet10!I26,Sheet11!I26,Sheet12!I26,Sheet13!I26,Sheet14!I26,Sheet15!I26,Sheet16!I26,Sheet17!I26,Sheet18!I26,Sheet19!I26,Sheet20!I26)</f>
        <v>593</v>
      </c>
      <c r="J24" s="36"/>
      <c r="K24" s="39">
        <f>IFERROR((I24-G24)/G24,0)</f>
        <v>-0.19647696476964768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98</v>
      </c>
      <c r="D26" s="80"/>
      <c r="E26" s="81"/>
      <c r="F26" s="36"/>
      <c r="G26" s="37">
        <f>SUM(RSCCD!G28,GGUSD!G28,OUSD!G28,SAUSD!G28,OCDE!G28,Sheet6!G28,Sheet7!G28,Sheet8!G28,Sheet9!G28,Sheet10!G28,Sheet11!G28,Sheet12!G28,Sheet13!G28,Sheet14!G28,Sheet15!G28,Sheet16!G28,Sheet17!G28,Sheet18!G28,Sheet19!G28,Sheet20!G28)</f>
        <v>11091</v>
      </c>
      <c r="H26" s="38"/>
      <c r="I26" s="37">
        <f>SUM(RSCCD!I28,GGUSD!I28,OUSD!I28,SAUSD!I28,OCDE!I28,Sheet6!I28,Sheet7!I28,Sheet8!I28,Sheet9!I28,Sheet10!I28,Sheet11!I28,Sheet12!I28,Sheet13!I28,Sheet14!I28,Sheet15!I28,Sheet16!I28,Sheet17!I28,Sheet18!I28,Sheet19!I28,Sheet20!I28)</f>
        <v>11291</v>
      </c>
      <c r="J26" s="36"/>
      <c r="K26" s="39">
        <f>IFERROR((I26-G26)/G26,0)</f>
        <v>1.803263907672888E-2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99</v>
      </c>
      <c r="D28" s="80"/>
      <c r="E28" s="81"/>
      <c r="F28" s="36"/>
      <c r="G28" s="37">
        <f>SUM(RSCCD!G30,GGUSD!G30,OUSD!G30,SAUSD!G30,OCDE!G30,Sheet6!G30,Sheet7!G30,Sheet8!G30,Sheet9!G30,Sheet10!G30,Sheet11!G30,Sheet12!G30,Sheet13!G30,Sheet14!G30,Sheet15!G30,Sheet16!G30,Sheet17!G30,Sheet18!G30,Sheet19!G30,Sheet20!G30)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SUM(RSCCD!I30,GGUSD!I30,OUSD!I30,SAUSD!I30,OCDE!I30,Sheet6!I30,Sheet7!I30,Sheet8!I30,Sheet9!I30,Sheet10!I30,Sheet11!I30,Sheet12!I30,Sheet13!I30,Sheet14!I30,Sheet15!I30,Sheet16!I30,Sheet17!I30,Sheet18!I30,Sheet19!I30,Sheet20!I30)</f>
        <v>45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.15" customHeight="1" x14ac:dyDescent="0.6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6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2" t="s">
        <v>3</v>
      </c>
      <c r="D37" s="83"/>
      <c r="E37" s="84"/>
      <c r="F37" s="36"/>
      <c r="G37" s="37">
        <f>SUM(RSCCD!G39,GGUSD!G39,OUSD!G39,SAUSD!G39,OCDE!G39,Sheet6!G39,Sheet7!G39,Sheet8!G39,Sheet9!G39,Sheet10!G39,Sheet11!G39,Sheet12!G39,Sheet13!G39,Sheet14!G39,Sheet15!G39,Sheet16!G39,Sheet17!G39,Sheet18!G39,Sheet19!G39,Sheet20!G39)</f>
        <v>14647</v>
      </c>
      <c r="H37" s="38"/>
      <c r="I37" s="37">
        <f>SUM(RSCCD!I39,GGUSD!I39,OUSD!I39,SAUSD!I39,OCDE!I39,Sheet6!I39,Sheet7!I39,Sheet8!I39,Sheet9!I39,Sheet10!I39,Sheet11!I39,Sheet12!I39,Sheet13!I39,Sheet14!I39,Sheet15!I39,Sheet16!I39,Sheet17!I39,Sheet18!I39,Sheet19!I39,Sheet20!I39)</f>
        <v>6266</v>
      </c>
      <c r="J37" s="36"/>
      <c r="K37" s="39">
        <f>IFERROR(I37/G37,0)</f>
        <v>0.42780091486311189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82" t="s">
        <v>4</v>
      </c>
      <c r="D39" s="83"/>
      <c r="E39" s="84"/>
      <c r="F39" s="36"/>
      <c r="G39" s="37">
        <f>SUM(RSCCD!G41,GGUSD!G41,OUSD!G41,SAUSD!G41,OCDE!G41,Sheet6!G41,Sheet7!G41,Sheet8!G41,Sheet9!G41,Sheet10!G41,Sheet11!G41,Sheet12!G41,Sheet13!G41,Sheet14!G41,Sheet15!G41,Sheet16!G41,Sheet17!G41,Sheet18!G41,Sheet19!G41,Sheet20!G41)</f>
        <v>22218</v>
      </c>
      <c r="H39" s="38"/>
      <c r="I39" s="37">
        <f>SUM(RSCCD!I41,GGUSD!I41,OUSD!I41,SAUSD!I41,OCDE!I41,Sheet6!I41,Sheet7!I41,Sheet8!I41,Sheet9!I41,Sheet10!I41,Sheet11!I41,Sheet12!I41,Sheet13!I41,Sheet14!I41,Sheet15!I41,Sheet16!I41,Sheet17!I41,Sheet18!I41,Sheet19!I41,Sheet20!I41)</f>
        <v>4348</v>
      </c>
      <c r="J39" s="36"/>
      <c r="K39" s="39">
        <f>IFERROR(I39/G39,0)</f>
        <v>0.19569718246466827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5</v>
      </c>
      <c r="D41" s="83"/>
      <c r="E41" s="84"/>
      <c r="F41" s="36"/>
      <c r="G41" s="37">
        <f>SUM(RSCCD!G43,GGUSD!G43,OUSD!G43,SAUSD!G43,OCDE!G43,Sheet6!G43,Sheet7!G43,Sheet8!G43,Sheet9!G43,Sheet10!G43,Sheet11!G43,Sheet12!G43,Sheet13!G43,Sheet14!G43,Sheet15!G43,Sheet16!G43,Sheet17!G43,Sheet18!G43,Sheet19!G43,Sheet20!G43)</f>
        <v>1016</v>
      </c>
      <c r="H41" s="38"/>
      <c r="I41" s="37">
        <f>SUM(RSCCD!I43,GGUSD!I43,OUSD!I43,SAUSD!I43,OCDE!I43,Sheet6!I43,Sheet7!I43,Sheet8!I43,Sheet9!I43,Sheet10!I43,Sheet11!I43,Sheet12!I43,Sheet13!I43,Sheet14!I43,Sheet15!I43,Sheet16!I43,Sheet17!I43,Sheet18!I43,Sheet19!I43,Sheet20!I43)</f>
        <v>352</v>
      </c>
      <c r="J41" s="36"/>
      <c r="K41" s="39">
        <f>IFERROR(I41/G41,0)</f>
        <v>0.34645669291338582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6</v>
      </c>
      <c r="D43" s="83"/>
      <c r="E43" s="84"/>
      <c r="F43" s="36"/>
      <c r="G43" s="37">
        <f>SUM(RSCCD!G45,GGUSD!G45,OUSD!G45,SAUSD!G45,OCDE!G45,Sheet6!G45,Sheet7!G45,Sheet8!G45,Sheet9!G45,Sheet10!G45,Sheet11!G45,Sheet12!G45,Sheet13!G45,Sheet14!G45,Sheet15!G45,Sheet16!G45,Sheet17!G45,Sheet18!G45,Sheet19!G45,Sheet20!G45)</f>
        <v>60</v>
      </c>
      <c r="H43" s="38"/>
      <c r="I43" s="37">
        <f>SUM(RSCCD!I45,GGUSD!I45,OUSD!I45,SAUSD!I45,OCDE!I45,Sheet6!I45,Sheet7!I45,Sheet8!I45,Sheet9!I45,Sheet10!I45,Sheet11!I45,Sheet12!I45,Sheet13!I45,Sheet14!I45,Sheet15!I45,Sheet16!I45,Sheet17!I45,Sheet18!I45,Sheet19!I45,Sheet20!I45)</f>
        <v>45</v>
      </c>
      <c r="J43" s="36"/>
      <c r="K43" s="39">
        <f>IFERROR(I43/G43,0)</f>
        <v>0.75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7</v>
      </c>
      <c r="D45" s="83"/>
      <c r="E45" s="84"/>
      <c r="F45" s="36"/>
      <c r="G45" s="37">
        <f>SUM(RSCCD!G47,GGUSD!G47,OUSD!G47,SAUSD!G47,OCDE!G47,Sheet6!G47,Sheet7!G47,Sheet8!G47,Sheet9!G47,Sheet10!G47,Sheet11!G47,Sheet12!G47,Sheet13!G47,Sheet14!G47,Sheet15!G47,Sheet16!G47,Sheet17!G47,Sheet18!G47,Sheet19!G47,Sheet20!G47)</f>
        <v>2643</v>
      </c>
      <c r="H45" s="38"/>
      <c r="I45" s="37">
        <f>SUM(RSCCD!I47,GGUSD!I47,OUSD!I47,SAUSD!I47,OCDE!I47,Sheet6!I47,Sheet7!I47,Sheet8!I47,Sheet9!I47,Sheet10!I47,Sheet11!I47,Sheet12!I47,Sheet13!I47,Sheet14!I47,Sheet15!I47,Sheet16!I47,Sheet17!I47,Sheet18!I47,Sheet19!I47,Sheet20!I47)</f>
        <v>162</v>
      </c>
      <c r="J45" s="36"/>
      <c r="K45" s="39">
        <f>IFERROR(I45/G45,0)</f>
        <v>6.1293984108967081E-2</v>
      </c>
      <c r="L45" s="36"/>
      <c r="M45" s="64" t="s">
        <v>120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8</v>
      </c>
      <c r="D47" s="83"/>
      <c r="E47" s="84"/>
      <c r="F47" s="36"/>
      <c r="G47" s="37">
        <f>SUM(RSCCD!G49,GGUSD!G49,OUSD!G49,SAUSD!G49,OCDE!G49,Sheet6!G49,Sheet7!G49,Sheet8!G49,Sheet9!G49,Sheet10!G49,Sheet11!G49,Sheet12!G49,Sheet13!G49,Sheet14!G49,Sheet15!G49,Sheet16!G49,Sheet17!G49,Sheet18!G49,Sheet19!G49,Sheet20!G49)</f>
        <v>0</v>
      </c>
      <c r="H47" s="38"/>
      <c r="I47" s="37">
        <f>SUM(RSCCD!I49,GGUSD!I49,OUSD!I49,SAUSD!I49,OCDE!I49,Sheet6!I49,Sheet7!I49,Sheet8!I49,Sheet9!I49,Sheet10!I49,Sheet11!I49,Sheet12!I49,Sheet13!I49,Sheet14!I49,Sheet15!I49,Sheet16!I49,Sheet17!I49,Sheet18!I49,Sheet19!I49,Sheet20!I49)</f>
        <v>0</v>
      </c>
      <c r="J47" s="36"/>
      <c r="K47" s="39">
        <f>IFERROR(I47/G47,0)</f>
        <v>0</v>
      </c>
      <c r="L47" s="36"/>
      <c r="M47" s="64" t="s">
        <v>120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9</v>
      </c>
      <c r="D49" s="83"/>
      <c r="E49" s="84"/>
      <c r="F49" s="36"/>
      <c r="G49" s="37">
        <f>SUM(RSCCD!G51,GGUSD!G51,OUSD!G51,SAUSD!G51,OCDE!G51,Sheet6!G51,Sheet7!G51,Sheet8!G51,Sheet9!G51,Sheet10!G51,Sheet11!G51,Sheet12!G51,Sheet13!G51,Sheet14!G51,Sheet15!G51,Sheet16!G51,Sheet17!G51,Sheet18!G51,Sheet19!G51,Sheet20!G51)</f>
        <v>3773</v>
      </c>
      <c r="H49" s="38"/>
      <c r="I49" s="37">
        <f>SUM(RSCCD!I51,GGUSD!I51,OUSD!I51,SAUSD!I51,OCDE!I51,Sheet6!I51,Sheet7!I51,Sheet8!I51,Sheet9!I51,Sheet10!I51,Sheet11!I51,Sheet12!I51,Sheet13!I51,Sheet14!I51,Sheet15!I51,Sheet16!I51,Sheet17!I51,Sheet18!I51,Sheet19!I51,Sheet20!I51)</f>
        <v>841</v>
      </c>
      <c r="J49" s="36"/>
      <c r="K49" s="39">
        <f>IFERROR(I49/G49,0)</f>
        <v>0.22289954943016169</v>
      </c>
      <c r="L49" s="36"/>
      <c r="M49" s="64" t="s">
        <v>120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10</v>
      </c>
      <c r="D51" s="83"/>
      <c r="E51" s="84"/>
      <c r="F51" s="36"/>
      <c r="G51" s="37">
        <f>SUM(RSCCD!G53,GGUSD!G53,OUSD!G53,SAUSD!G53,OCDE!G53,Sheet6!G53,Sheet7!G53,Sheet8!G53,Sheet9!G53,Sheet10!G53,Sheet11!G53,Sheet12!G53,Sheet13!G53,Sheet14!G53,Sheet15!G53,Sheet16!G53,Sheet17!G53,Sheet18!G53,Sheet19!G53,Sheet20!G53)</f>
        <v>698</v>
      </c>
      <c r="H51" s="38"/>
      <c r="I51" s="37">
        <f>SUM(RSCCD!I53,GGUSD!I53,OUSD!I53,SAUSD!I53,OCDE!I53,Sheet6!I53,Sheet7!I53,Sheet8!I53,Sheet9!I53,Sheet10!I53,Sheet11!I53,Sheet12!I53,Sheet13!I53,Sheet14!I53,Sheet15!I53,Sheet16!I53,Sheet17!I53,Sheet18!I53,Sheet19!I53,Sheet20!I53)</f>
        <v>60</v>
      </c>
      <c r="J51" s="36"/>
      <c r="K51" s="39">
        <f>IFERROR(I51/G51,0)</f>
        <v>8.5959885386819479E-2</v>
      </c>
      <c r="L51" s="36"/>
      <c r="M51" s="64" t="s">
        <v>120</v>
      </c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B1" workbookViewId="0">
      <selection activeCell="M51" sqref="M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109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39498</v>
      </c>
      <c r="H18" s="70"/>
      <c r="I18" s="66">
        <v>40367</v>
      </c>
      <c r="J18" s="36"/>
      <c r="K18" s="62">
        <f>IFERROR((I18-G18)/G18,0)</f>
        <v>2.2001113980454706E-2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27725</v>
      </c>
      <c r="H20" s="70"/>
      <c r="I20" s="66">
        <v>28335</v>
      </c>
      <c r="J20" s="36"/>
      <c r="K20" s="62">
        <f>IFERROR((I20-G20)/G20,0)</f>
        <v>2.2001803426510369E-2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100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100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561</v>
      </c>
      <c r="H26" s="70"/>
      <c r="I26" s="66">
        <v>573</v>
      </c>
      <c r="J26" s="36"/>
      <c r="K26" s="62">
        <f>IFERROR((I26-G26)/G26,0)</f>
        <v>2.1390374331550801E-2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10803</v>
      </c>
      <c r="H28" s="70"/>
      <c r="I28" s="66">
        <v>11041</v>
      </c>
      <c r="J28" s="36"/>
      <c r="K28" s="62">
        <f>IFERROR((I28-G28)/G28,0)</f>
        <v>2.2030917337776543E-2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25</v>
      </c>
      <c r="J30" s="36"/>
      <c r="K30" s="62">
        <f>IFERROR((I30-G30)/G30,0)</f>
        <v>0</v>
      </c>
      <c r="L30" s="36"/>
      <c r="M30" s="64" t="s">
        <v>101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11447</v>
      </c>
      <c r="H39" s="61"/>
      <c r="I39" s="66">
        <v>4466</v>
      </c>
      <c r="J39" s="36"/>
      <c r="K39" s="62">
        <f>IFERROR(I39/G39,0)</f>
        <v>0.39014588975277364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21938</v>
      </c>
      <c r="H41" s="61"/>
      <c r="I41" s="66">
        <v>4138</v>
      </c>
      <c r="J41" s="36"/>
      <c r="K41" s="62">
        <f>IFERROR(I41/G41,0)</f>
        <v>0.18862248153888231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894</v>
      </c>
      <c r="H43" s="61"/>
      <c r="I43" s="66">
        <v>279</v>
      </c>
      <c r="J43" s="36"/>
      <c r="K43" s="62">
        <f>IFERROR(I43/G43,0)</f>
        <v>0.31208053691275167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102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2643</v>
      </c>
      <c r="H47" s="61"/>
      <c r="I47" s="66">
        <v>162</v>
      </c>
      <c r="J47" s="36"/>
      <c r="K47" s="62">
        <f>IFERROR(I47/G47,0)</f>
        <v>6.1293984108967081E-2</v>
      </c>
      <c r="L47" s="36"/>
      <c r="M47" s="64" t="s">
        <v>116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104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3674</v>
      </c>
      <c r="H51" s="61"/>
      <c r="I51" s="66">
        <v>816</v>
      </c>
      <c r="J51" s="36"/>
      <c r="K51" s="62">
        <f>IFERROR(I51/G51,0)</f>
        <v>0.22210125204137179</v>
      </c>
      <c r="L51" s="36"/>
      <c r="M51" s="64" t="s">
        <v>103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104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D31" workbookViewId="0">
      <selection activeCell="E10" sqref="E10:K1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110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805</v>
      </c>
      <c r="H18" s="70"/>
      <c r="I18" s="66">
        <v>840</v>
      </c>
      <c r="J18" s="36"/>
      <c r="K18" s="62">
        <f>IFERROR((I18-G18)/G18,0)</f>
        <v>4.3478260869565216E-2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2678</v>
      </c>
      <c r="H20" s="70"/>
      <c r="I20" s="66">
        <v>2750</v>
      </c>
      <c r="J20" s="36"/>
      <c r="K20" s="62">
        <f>IFERROR((I20-G20)/G20,0)</f>
        <v>2.6885735623599701E-2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100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100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20</v>
      </c>
      <c r="H26" s="70"/>
      <c r="I26" s="66">
        <v>20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206</v>
      </c>
      <c r="H28" s="70"/>
      <c r="I28" s="66">
        <v>250</v>
      </c>
      <c r="J28" s="36"/>
      <c r="K28" s="62">
        <f>IFERROR((I28-G28)/G28,0)</f>
        <v>0.21359223300970873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20</v>
      </c>
      <c r="J30" s="36"/>
      <c r="K30" s="62">
        <f>IFERROR((I30-G30)/G30,0)</f>
        <v>0</v>
      </c>
      <c r="L30" s="36"/>
      <c r="M30" s="64" t="s">
        <v>105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3200</v>
      </c>
      <c r="H39" s="61"/>
      <c r="I39" s="66">
        <v>1800</v>
      </c>
      <c r="J39" s="36"/>
      <c r="K39" s="62">
        <f>IFERROR(I39/G39,0)</f>
        <v>0.5625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280</v>
      </c>
      <c r="H41" s="61"/>
      <c r="I41" s="66">
        <v>210</v>
      </c>
      <c r="J41" s="36"/>
      <c r="K41" s="62">
        <f>IFERROR(I41/G41,0)</f>
        <v>0.75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90</v>
      </c>
      <c r="H43" s="61"/>
      <c r="I43" s="66">
        <v>70</v>
      </c>
      <c r="J43" s="36"/>
      <c r="K43" s="62">
        <f>IFERROR(I43/G43,0)</f>
        <v>0.77777777777777779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60</v>
      </c>
      <c r="H45" s="61"/>
      <c r="I45" s="66">
        <v>45</v>
      </c>
      <c r="J45" s="36"/>
      <c r="K45" s="62">
        <f>IFERROR(I45/G45,0)</f>
        <v>0.75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 t="s">
        <v>108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 t="s">
        <v>104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99</v>
      </c>
      <c r="H51" s="61"/>
      <c r="I51" s="66">
        <v>25</v>
      </c>
      <c r="J51" s="36"/>
      <c r="K51" s="62">
        <f>IFERROR(I51/G51,0)</f>
        <v>0.25252525252525254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698</v>
      </c>
      <c r="H53" s="61"/>
      <c r="I53" s="66">
        <v>60</v>
      </c>
      <c r="J53" s="36"/>
      <c r="K53" s="62">
        <f>IFERROR(I53/G53,0)</f>
        <v>8.5959885386819479E-2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K55"/>
  <sheetViews>
    <sheetView topLeftCell="A13" zoomScaleNormal="100" workbookViewId="0">
      <selection activeCell="M14" sqref="M14:M1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111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38</v>
      </c>
      <c r="H18" s="70"/>
      <c r="I18" s="66">
        <v>40</v>
      </c>
      <c r="J18" s="36"/>
      <c r="K18" s="62">
        <f>IFERROR((I18-G18)/G18,0)</f>
        <v>5.2631578947368418E-2</v>
      </c>
      <c r="L18" s="36"/>
      <c r="M18" s="64" t="s">
        <v>106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 t="s">
        <v>100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100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100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 t="s">
        <v>100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 t="s">
        <v>100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 t="s">
        <v>100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117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119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32</v>
      </c>
      <c r="H43" s="61"/>
      <c r="I43" s="66">
        <v>3</v>
      </c>
      <c r="J43" s="36"/>
      <c r="K43" s="62">
        <f>IFERROR(I43/G43,0)</f>
        <v>9.375E-2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119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107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104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104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104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I19" workbookViewId="0">
      <selection activeCell="M28" sqref="M2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112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0</v>
      </c>
      <c r="J18" s="36"/>
      <c r="K18" s="62">
        <f>IFERROR((I18-G18)/G18,0)</f>
        <v>0</v>
      </c>
      <c r="L18" s="36"/>
      <c r="M18" s="64" t="s">
        <v>115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 t="s">
        <v>115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115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115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157</v>
      </c>
      <c r="H26" s="70"/>
      <c r="I26" s="66">
        <v>0</v>
      </c>
      <c r="J26" s="36"/>
      <c r="K26" s="62">
        <f>IFERROR((I26-G26)/G26,0)</f>
        <v>-1</v>
      </c>
      <c r="L26" s="36"/>
      <c r="M26" s="64" t="s">
        <v>114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82</v>
      </c>
      <c r="H28" s="70"/>
      <c r="I28" s="66">
        <v>0</v>
      </c>
      <c r="J28" s="36"/>
      <c r="K28" s="62">
        <f>IFERROR((I28-G28)/G28,0)</f>
        <v>-1</v>
      </c>
      <c r="L28" s="36"/>
      <c r="M28" s="64" t="s">
        <v>114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 t="s">
        <v>115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D10" workbookViewId="0">
      <selection activeCell="M30" sqref="M3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113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151</v>
      </c>
      <c r="H18" s="70"/>
      <c r="I18" s="66">
        <v>0</v>
      </c>
      <c r="J18" s="36"/>
      <c r="K18" s="62">
        <f>IFERROR((I18-G18)/G18,0)</f>
        <v>-1</v>
      </c>
      <c r="L18" s="36"/>
      <c r="M18" s="64" t="s">
        <v>118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 t="s">
        <v>115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115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115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 t="s">
        <v>115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 t="s">
        <v>115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 t="s">
        <v>115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Rancho Santiago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Summary</vt:lpstr>
      <vt:lpstr>ddConsortia</vt:lpstr>
      <vt:lpstr>RSCCD</vt:lpstr>
      <vt:lpstr>GGUSD</vt:lpstr>
      <vt:lpstr>OUSD</vt:lpstr>
      <vt:lpstr>SAUSD</vt:lpstr>
      <vt:lpstr>OCDE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GGUSD!Print_Area</vt:lpstr>
      <vt:lpstr>OCDE!Print_Area</vt:lpstr>
      <vt:lpstr>RSCCD!Print_Area</vt:lpstr>
      <vt:lpstr>SAUSD!Print_Area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2015-10-30T18:31:16Z</cp:lastPrinted>
  <dcterms:created xsi:type="dcterms:W3CDTF">2015-10-06T00:58:22Z</dcterms:created>
  <dcterms:modified xsi:type="dcterms:W3CDTF">2015-12-01T03:37:29Z</dcterms:modified>
</cp:coreProperties>
</file>