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8 Southern Alameda County (Ohlone)\"/>
    </mc:Choice>
  </mc:AlternateContent>
  <bookViews>
    <workbookView xWindow="3340" yWindow="2250" windowWidth="19300" windowHeight="10900" tabRatio="500"/>
  </bookViews>
  <sheets>
    <sheet name="Summary" sheetId="6" r:id="rId1"/>
    <sheet name="ddConsortia" sheetId="11" state="hidden" r:id="rId2"/>
    <sheet name="FUSD" sheetId="13" r:id="rId3"/>
    <sheet name="NHUSD" sheetId="37" r:id="rId4"/>
    <sheet name="NUSD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FUSD!$A$1:$L$55</definedName>
    <definedName name="_xlnm.Print_Area" localSheetId="3">NHUSD!$A$1:$L$55</definedName>
    <definedName name="_xlnm.Print_Area" localSheetId="4">NUSD!$A$1:$L$55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I43" i="6"/>
  <c r="G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I22" i="6"/>
  <c r="G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<sst xmlns="http://schemas.openxmlformats.org/spreadsheetml/2006/main" count="666" uniqueCount="103">
  <si>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</si>
  <si>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</si>
  <si>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</si>
  <si>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</si>
  <si>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</si>
  <si>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</si>
  <si>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</si>
  <si>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</si>
  <si>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</si>
  <si>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</si>
  <si>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</si>
  <si>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</si>
  <si>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</si>
  <si>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</si>
  <si>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</si>
  <si>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</si>
  <si>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</si>
  <si>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</si>
  <si>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</si>
  <si>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</si>
  <si>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</si>
  <si>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</si>
  <si>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</si>
  <si>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</si>
  <si>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</si>
  <si>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</si>
  <si>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</si>
  <si>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</si>
  <si>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</si>
  <si>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</si>
  <si>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</si>
  <si>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</si>
  <si>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</si>
  <si>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</si>
  <si>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</si>
  <si>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</si>
  <si>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</si>
  <si>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</si>
  <si>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</si>
  <si>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</si>
  <si>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</si>
  <si>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</si>
  <si>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</si>
  <si>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</si>
  <si>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</si>
  <si>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</si>
  <si>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</si>
  <si>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</si>
  <si>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</si>
  <si>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</si>
  <si>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</si>
  <si>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</si>
  <si>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</si>
  <si>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</si>
  <si>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</si>
  <si>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</si>
  <si>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</si>
  <si>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</si>
  <si>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</si>
  <si>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</si>
  <si>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</si>
  <si>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</si>
  <si>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</si>
  <si>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</si>
  <si>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</si>
  <si>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</si>
  <si>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</si>
  <si>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</si>
  <si>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</si>
  <si>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</si>
  <si>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</si>
  <si>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</si>
  <si>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</si>
  <si>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</si>
  <si>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</si>
  <si>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</si>
  <si>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</si>
  <si>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</si>
  <si>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</si>
  <si>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</si>
  <si>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</si>
  <si>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</si>
  <si>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</si>
  <si>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</si>
  <si>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</si>
  <si>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</si>
  <si>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</si>
  <si>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</si>
  <si>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</si>
  <si>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</si>
  <si>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</si>
  <si>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</si>
  <si>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</si>
  <si>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</si>
  <si>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</si>
  <si>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</si>
  <si>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</si>
  <si>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</si>
  <si>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</si>
  <si>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</si>
  <si>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Fremont Adult and Continuing Education</t>
  </si>
  <si>
    <t>na</t>
  </si>
  <si>
    <t>New Haven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</si>
</sst>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8"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14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14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83" t="s">
        <v>13</v>
      </c>
      <c r="C8" s="83"/>
      <c r="D8" s="15"/>
      <c r="E8" s="79" t="s">
        <v>53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6" customHeight="1" x14ac:dyDescent="0.65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6" customHeight="1" x14ac:dyDescent="0.65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84" t="s">
        <v>94</v>
      </c>
      <c r="D16" s="85"/>
      <c r="E16" s="86"/>
      <c r="F16" s="36"/>
      <c r="G16" s="37">
        <f>SUM(FUSD!G18,NHUSD!G18,NUSD!G18,Sheet4!G18,Sheet5!G18,Sheet6!G18,Sheet7!G18,Sheet8!G18,Sheet9!G18,Sheet10!G18,Sheet11!G18,Sheet12!G18,Sheet13!G18,Sheet14!G18,Sheet15!G18,Sheet16!G18,Sheet17!G18,Sheet18!G18,Sheet19!G18,Sheet20!G18)</f>
        <v>1622</v>
      </c>
      <c r="H16" s="38"/>
      <c r="I16" s="37">
        <f>SUM(FUSD!I18,NHUSD!I18,NUSD!I18,Sheet4!I18,Sheet5!I18,Sheet6!I18,Sheet7!I18,Sheet8!I18,Sheet9!I18,Sheet10!I18,Sheet11!I18,Sheet12!I18,Sheet13!I18,Sheet14!I18,Sheet15!I18,Sheet16!I18,Sheet17!I18,Sheet18!I18,Sheet19!I18,Sheet20!I18)</f>
        <v>1754</v>
      </c>
      <c r="J16" s="36"/>
      <c r="K16" s="39">
        <f>IFERROR((I16-G16)/G16,0)</f>
        <v>8.138101109741061E-2</v>
      </c>
      <c r="L16" s="36"/>
      <c r="M16" s="64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84" t="s">
        <v>89</v>
      </c>
      <c r="D18" s="85"/>
      <c r="E18" s="86"/>
      <c r="F18" s="36"/>
      <c r="G18" s="37">
        <f>SUM(FUSD!G20,NHUSD!G20,NUSD!G20,Sheet4!G20,Sheet5!G20,Sheet6!G20,Sheet7!G20,Sheet8!G20,Sheet9!G20,Sheet10!G20,Sheet11!G20,Sheet12!G20,Sheet13!G20,Sheet14!G20,Sheet15!G20,Sheet16!G20,Sheet17!G20,Sheet18!G20,Sheet19!G20,Sheet20!G20)</f>
        <v>3472</v>
      </c>
      <c r="H18" s="38"/>
      <c r="I18" s="37">
        <f>SUM(FUSD!I20,NHUSD!I20,NUSD!I20,Sheet4!I20,Sheet5!I20,Sheet6!I20,Sheet7!I20,Sheet8!I20,Sheet9!I20,Sheet10!I20,Sheet11!I20,Sheet12!I20,Sheet13!I20,Sheet14!I20,Sheet15!I20,Sheet16!I20,Sheet17!I20,Sheet18!I20,Sheet19!I20,Sheet20!I20)</f>
        <v>3910</v>
      </c>
      <c r="J18" s="36"/>
      <c r="K18" s="39">
        <f>IFERROR((I18-G18)/G18,0)</f>
        <v>0.12615207373271889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95</v>
      </c>
      <c r="D20" s="85"/>
      <c r="E20" s="86"/>
      <c r="F20" s="36"/>
      <c r="G20" s="37">
        <f>SUM(FUSD!G22,NHUSD!G22,NUSD!G22,Sheet4!G22,Sheet5!G22,Sheet6!G22,Sheet7!G22,Sheet8!G22,Sheet9!G22,Sheet10!G22,Sheet11!G22,Sheet12!G22,Sheet13!G22,Sheet14!G22,Sheet15!G22,Sheet16!G22,Sheet17!G22,Sheet18!G22,Sheet19!G22,Sheet20!G22)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SUM(FUSD!I22,NHUSD!I22,NUSD!I22,Sheet4!I22,Sheet5!I22,Sheet6!I22,Sheet7!I22,Sheet8!I22,Sheet9!I22,Sheet10!I22,Sheet11!I22,Sheet12!I22,Sheet13!I22,Sheet14!I22,Sheet15!I22,Sheet16!I22,Sheet17!I22,Sheet18!I22,Sheet19!I22,Sheet20!I22)</f>
        <v>5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96</v>
      </c>
      <c r="D22" s="85"/>
      <c r="E22" s="86"/>
      <c r="F22" s="36"/>
      <c r="G22" s="37">
        <f>SUM(FUSD!G24,NHUSD!G24,NUSD!G24,Sheet4!G24,Sheet5!G24,Sheet6!G24,Sheet7!G24,Sheet8!G24,Sheet9!G24,Sheet10!G24,Sheet11!G24,Sheet12!G24,Sheet13!G24,Sheet14!G24,Sheet15!G24,Sheet16!G24,Sheet17!G24,Sheet18!G24,Sheet19!G24,Sheet20!G24)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SUM(FUSD!I24,NHUSD!I24,NUSD!I24,Sheet4!I24,Sheet5!I24,Sheet6!I24,Sheet7!I24,Sheet8!I24,Sheet9!I24,Sheet10!I24,Sheet11!I24,Sheet12!I24,Sheet13!I24,Sheet14!I24,Sheet15!I24,Sheet16!I24,Sheet17!I24,Sheet18!I24,Sheet19!I24,Sheet20!I24)</f>
        <v>115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97</v>
      </c>
      <c r="D24" s="85"/>
      <c r="E24" s="86"/>
      <c r="F24" s="36"/>
      <c r="G24" s="37">
        <f>SUM(FUSD!G26,NHUSD!G26,NUSD!G26,Sheet4!G26,Sheet5!G26,Sheet6!G26,Sheet7!G26,Sheet8!G26,Sheet9!G26,Sheet10!G26,Sheet11!G26,Sheet12!G26,Sheet13!G26,Sheet14!G26,Sheet15!G26,Sheet16!G26,Sheet17!G26,Sheet18!G26,Sheet19!G26,Sheet20!G26)</f>
        <v>75</v>
      </c>
      <c r="H24" s="38"/>
      <c r="I24" s="37">
        <f>SUM(FUSD!I26,NHUSD!I26,NUSD!I26,Sheet4!I26,Sheet5!I26,Sheet6!I26,Sheet7!I26,Sheet8!I26,Sheet9!I26,Sheet10!I26,Sheet11!I26,Sheet12!I26,Sheet13!I26,Sheet14!I26,Sheet15!I26,Sheet16!I26,Sheet17!I26,Sheet18!I26,Sheet19!I26,Sheet20!I26)</f>
        <v>75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98</v>
      </c>
      <c r="D26" s="85"/>
      <c r="E26" s="86"/>
      <c r="F26" s="36"/>
      <c r="G26" s="37">
        <f>SUM(FUSD!G28,NHUSD!G28,NUSD!G28,Sheet4!G28,Sheet5!G28,Sheet6!G28,Sheet7!G28,Sheet8!G28,Sheet9!G28,Sheet10!G28,Sheet11!G28,Sheet12!G28,Sheet13!G28,Sheet14!G28,Sheet15!G28,Sheet16!G28,Sheet17!G28,Sheet18!G28,Sheet19!G28,Sheet20!G28)</f>
        <v>264</v>
      </c>
      <c r="H26" s="38"/>
      <c r="I26" s="37">
        <f>SUM(FUSD!I28,NHUSD!I28,NUSD!I28,Sheet4!I28,Sheet5!I28,Sheet6!I28,Sheet7!I28,Sheet8!I28,Sheet9!I28,Sheet10!I28,Sheet11!I28,Sheet12!I28,Sheet13!I28,Sheet14!I28,Sheet15!I28,Sheet16!I28,Sheet17!I28,Sheet18!I28,Sheet19!I28,Sheet20!I28)</f>
        <v>349</v>
      </c>
      <c r="J26" s="36"/>
      <c r="K26" s="39">
        <f>IFERROR((I26-G26)/G26,0)</f>
        <v>0.32196969696969696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99</v>
      </c>
      <c r="D28" s="85"/>
      <c r="E28" s="86"/>
      <c r="F28" s="36"/>
      <c r="G28" s="37">
        <f>SUM(FUSD!G30,NHUSD!G30,NUSD!G30,Sheet4!G30,Sheet5!G30,Sheet6!G30,Sheet7!G30,Sheet8!G30,Sheet9!G30,Sheet10!G30,Sheet11!G30,Sheet12!G30,Sheet13!G30,Sheet14!G30,Sheet15!G30,Sheet16!G30,Sheet17!G30,Sheet18!G30,Sheet19!G30,Sheet20!G30)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SUM(FUSD!I30,NHUSD!I30,NUSD!I30,Sheet4!I30,Sheet5!I30,Sheet6!I30,Sheet7!I30,Sheet8!I30,Sheet9!I30,Sheet10!I30,Sheet11!I30,Sheet12!I30,Sheet13!I30,Sheet14!I30,Sheet15!I30,Sheet16!I30,Sheet17!I30,Sheet18!I30,Sheet19!I30,Sheet20!I30)</f>
        <v>17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65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" customHeight="1" x14ac:dyDescent="0.65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65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76" t="s">
        <v>3</v>
      </c>
      <c r="D37" s="77"/>
      <c r="E37" s="78"/>
      <c r="F37" s="36"/>
      <c r="G37" s="37">
        <f>SUM(FUSD!G39,NHUSD!G39,NUSD!G39,Sheet4!G39,Sheet5!G39,Sheet6!G39,Sheet7!G39,Sheet8!G39,Sheet9!G39,Sheet10!G39,Sheet11!G39,Sheet12!G39,Sheet13!G39,Sheet14!G39,Sheet15!G39,Sheet16!G39,Sheet17!G39,Sheet18!G39,Sheet19!G39,Sheet20!G39)</f>
        <v>4130</v>
      </c>
      <c r="H37" s="38"/>
      <c r="I37" s="37">
        <f>SUM(FUSD!I39,NHUSD!I39,NUSD!I39,Sheet4!I39,Sheet5!I39,Sheet6!I39,Sheet7!I39,Sheet8!I39,Sheet9!I39,Sheet10!I39,Sheet11!I39,Sheet12!I39,Sheet13!I39,Sheet14!I39,Sheet15!I39,Sheet16!I39,Sheet17!I39,Sheet18!I39,Sheet19!I39,Sheet20!I39)</f>
        <v>2318</v>
      </c>
      <c r="J37" s="36"/>
      <c r="K37" s="39">
        <f>IFERROR(I37/G37,0)</f>
        <v>0.56125907990314772</v>
      </c>
      <c r="L37" s="36"/>
      <c r="M37" s="64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65">
      <c r="A39" s="34"/>
      <c r="B39" s="35"/>
      <c r="C39" s="76" t="s">
        <v>4</v>
      </c>
      <c r="D39" s="77"/>
      <c r="E39" s="78"/>
      <c r="F39" s="36"/>
      <c r="G39" s="37">
        <f>SUM(FUSD!G41,NHUSD!G41,NUSD!G41,Sheet4!G41,Sheet5!G41,Sheet6!G41,Sheet7!G41,Sheet8!G41,Sheet9!G41,Sheet10!G41,Sheet11!G41,Sheet12!G41,Sheet13!G41,Sheet14!G41,Sheet15!G41,Sheet16!G41,Sheet17!G41,Sheet18!G41,Sheet19!G41,Sheet20!G41)</f>
        <v>573</v>
      </c>
      <c r="H39" s="38"/>
      <c r="I39" s="37">
        <f>SUM(FUSD!I41,NHUSD!I41,NUSD!I41,Sheet4!I41,Sheet5!I41,Sheet6!I41,Sheet7!I41,Sheet8!I41,Sheet9!I41,Sheet10!I41,Sheet11!I41,Sheet12!I41,Sheet13!I41,Sheet14!I41,Sheet15!I41,Sheet16!I41,Sheet17!I41,Sheet18!I41,Sheet19!I41,Sheet20!I41)</f>
        <v>364</v>
      </c>
      <c r="J39" s="36"/>
      <c r="K39" s="39">
        <f>IFERROR(I39/G39,0)</f>
        <v>0.63525305410122168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5</v>
      </c>
      <c r="D41" s="77"/>
      <c r="E41" s="78"/>
      <c r="F41" s="36"/>
      <c r="G41" s="37">
        <f>SUM(FUSD!G43,NHUSD!G43,NUSD!G43,Sheet4!G43,Sheet5!G43,Sheet6!G43,Sheet7!G43,Sheet8!G43,Sheet9!G43,Sheet10!G43,Sheet11!G43,Sheet12!G43,Sheet13!G43,Sheet14!G43,Sheet15!G43,Sheet16!G43,Sheet17!G43,Sheet18!G43,Sheet19!G43,Sheet20!G43)</f>
        <v>1020</v>
      </c>
      <c r="H41" s="38"/>
      <c r="I41" s="37">
        <f>SUM(FUSD!I43,NHUSD!I43,NUSD!I43,Sheet4!I43,Sheet5!I43,Sheet6!I43,Sheet7!I43,Sheet8!I43,Sheet9!I43,Sheet10!I43,Sheet11!I43,Sheet12!I43,Sheet13!I43,Sheet14!I43,Sheet15!I43,Sheet16!I43,Sheet17!I43,Sheet18!I43,Sheet19!I43,Sheet20!I43)</f>
        <v>79</v>
      </c>
      <c r="J41" s="36"/>
      <c r="K41" s="39">
        <f>IFERROR(I41/G41,0)</f>
        <v>7.7450980392156865E-2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6</v>
      </c>
      <c r="D43" s="77"/>
      <c r="E43" s="78"/>
      <c r="F43" s="36"/>
      <c r="G43" s="37">
        <f>SUM(FUSD!G45,NHUSD!G45,NUSD!G45,Sheet4!G45,Sheet5!G45,Sheet6!G45,Sheet7!G45,Sheet8!G45,Sheet9!G45,Sheet10!G45,Sheet11!G45,Sheet12!G45,Sheet13!G45,Sheet14!G45,Sheet15!G45,Sheet16!G45,Sheet17!G45,Sheet18!G45,Sheet19!G45,Sheet20!G45)</f>
        <v>582</v>
      </c>
      <c r="H43" s="38"/>
      <c r="I43" s="37">
        <f>SUM(FUSD!I45,NHUSD!I45,NUSD!I45,Sheet4!I45,Sheet5!I45,Sheet6!I45,Sheet7!I45,Sheet8!I45,Sheet9!I45,Sheet10!I45,Sheet11!I45,Sheet12!I45,Sheet13!I45,Sheet14!I45,Sheet15!I45,Sheet16!I45,Sheet17!I45,Sheet18!I45,Sheet19!I45,Sheet20!I45)</f>
        <v>194</v>
      </c>
      <c r="J43" s="36"/>
      <c r="K43" s="39">
        <f>IFERROR(I43/G43,0)</f>
        <v>0.33333333333333331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7</v>
      </c>
      <c r="D45" s="77"/>
      <c r="E45" s="78"/>
      <c r="F45" s="36"/>
      <c r="G45" s="37">
        <f>SUM(FUSD!G47,NHUSD!G47,NUSD!G47,Sheet4!G47,Sheet5!G47,Sheet6!G47,Sheet7!G47,Sheet8!G47,Sheet9!G47,Sheet10!G47,Sheet11!G47,Sheet12!G47,Sheet13!G47,Sheet14!G47,Sheet15!G47,Sheet16!G47,Sheet17!G47,Sheet18!G47,Sheet19!G47,Sheet20!G47)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SUM(FUSD!I47,NHUSD!I47,NUSD!I47,Sheet4!I47,Sheet5!I47,Sheet6!I47,Sheet7!I47,Sheet8!I47,Sheet9!I47,Sheet10!I47,Sheet11!I47,Sheet12!I47,Sheet13!I47,Sheet14!I47,Sheet15!I47,Sheet16!I47,Sheet17!I47,Sheet18!I47,Sheet19!I47,Sheet20!I47)</f>
        <v>5</v>
      </c>
      <c r="J45" s="36"/>
      <c r="K45" s="39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8</v>
      </c>
      <c r="D47" s="77"/>
      <c r="E47" s="78"/>
      <c r="F47" s="36"/>
      <c r="G47" s="37">
        <f>SUM(FUSD!G49,NHUSD!G49,NUSD!G49,Sheet4!G49,Sheet5!G49,Sheet6!G49,Sheet7!G49,Sheet8!G49,Sheet9!G49,Sheet10!G49,Sheet11!G49,Sheet12!G49,Sheet13!G49,Sheet14!G49,Sheet15!G49,Sheet16!G49,Sheet17!G49,Sheet18!G49,Sheet19!G49,Sheet20!G49)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SUM(FUSD!I49,NHUSD!I49,NUSD!I49,Sheet4!I49,Sheet5!I49,Sheet6!I49,Sheet7!I49,Sheet8!I49,Sheet9!I49,Sheet10!I49,Sheet11!I49,Sheet12!I49,Sheet13!I49,Sheet14!I49,Sheet15!I49,Sheet16!I49,Sheet17!I49,Sheet18!I49,Sheet19!I49,Sheet20!I49)</f>
        <v>3</v>
      </c>
      <c r="J47" s="36"/>
      <c r="K47" s="39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9</v>
      </c>
      <c r="D49" s="77"/>
      <c r="E49" s="78"/>
      <c r="F49" s="36"/>
      <c r="G49" s="37">
        <f>SUM(FUSD!G51,NHUSD!G51,NUSD!G51,Sheet4!G51,Sheet5!G51,Sheet6!G51,Sheet7!G51,Sheet8!G51,Sheet9!G51,Sheet10!G51,Sheet11!G51,Sheet12!G51,Sheet13!G51,Sheet14!G51,Sheet15!G51,Sheet16!G51,Sheet17!G51,Sheet18!G51,Sheet19!G51,Sheet20!G51)</f>
        <v>1273</v>
      </c>
      <c r="H49" s="38"/>
      <c r="I49" s="37">
        <f>SUM(FUSD!I51,NHUSD!I51,NUSD!I51,Sheet4!I51,Sheet5!I51,Sheet6!I51,Sheet7!I51,Sheet8!I51,Sheet9!I51,Sheet10!I51,Sheet11!I51,Sheet12!I51,Sheet13!I51,Sheet14!I51,Sheet15!I51,Sheet16!I51,Sheet17!I51,Sheet18!I51,Sheet19!I51,Sheet20!I51)</f>
        <v>288</v>
      </c>
      <c r="J49" s="36"/>
      <c r="K49" s="39">
        <f>IFERROR(I49/G49,0)</f>
        <v>0.22623723487824038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10</v>
      </c>
      <c r="D51" s="77"/>
      <c r="E51" s="78"/>
      <c r="F51" s="36"/>
      <c r="G51" s="37">
        <f>SUM(FUSD!G53,NHUSD!G53,NUSD!G53,Sheet4!G53,Sheet5!G53,Sheet6!G53,Sheet7!G53,Sheet8!G53,Sheet9!G53,Sheet10!G53,Sheet11!G53,Sheet12!G53,Sheet13!G53,Sheet14!G53,Sheet15!G53,Sheet16!G53,Sheet17!G53,Sheet18!G53,Sheet19!G53,Sheet20!G53)</f>
        <v>530</v>
      </c>
      <c r="H51" s="38"/>
      <c r="I51" s="37">
        <f>SUM(FUSD!I53,NHUSD!I53,NUSD!I53,Sheet4!I53,Sheet5!I53,Sheet6!I53,Sheet7!I53,Sheet8!I53,Sheet9!I53,Sheet10!I53,Sheet11!I53,Sheet12!I53,Sheet13!I53,Sheet14!I53,Sheet15!I53,Sheet16!I53,Sheet17!I53,Sheet18!I53,Sheet19!I53,Sheet20!I53)</f>
        <v>34</v>
      </c>
      <c r="J51" s="36"/>
      <c r="K51" s="39">
        <f>IFERROR(I51/G51,0)</f>
        <v>6.4150943396226415E-2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4" workbookViewId="0">
      <selection activeCell="I53" sqref="I53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>
        <v>1319</v>
      </c>
      <c r="H18" s="70"/>
      <c r="I18" s="66">
        <v>1400</v>
      </c>
      <c r="J18" s="36"/>
      <c r="K18" s="62">
        <f>IFERROR((I18-G18)/G18,0)</f>
        <v>6.1410159211523881E-2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>
        <v>2924</v>
      </c>
      <c r="H20" s="70"/>
      <c r="I20" s="66">
        <v>3200</v>
      </c>
      <c r="J20" s="36"/>
      <c r="K20" s="62">
        <f>IFERROR((I20-G20)/G20,0)</f>
        <v>9.4391244870041038E-2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50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>
        <v>75</v>
      </c>
      <c r="H26" s="70"/>
      <c r="I26" s="66">
        <v>75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>
        <v>192</v>
      </c>
      <c r="H28" s="70"/>
      <c r="I28" s="66">
        <v>200</v>
      </c>
      <c r="J28" s="36"/>
      <c r="K28" s="62">
        <f>IFERROR((I28-G28)/G28,0)</f>
        <v>4.1666666666666664E-2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>
        <v>3220</v>
      </c>
      <c r="H39" s="61"/>
      <c r="I39" s="66">
        <v>1771</v>
      </c>
      <c r="J39" s="36"/>
      <c r="K39" s="62">
        <f>IFERROR(I39/G39,0)</f>
        <v>0.55000000000000004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>
        <v>243</v>
      </c>
      <c r="H41" s="61"/>
      <c r="I41" s="66">
        <v>97</v>
      </c>
      <c r="J41" s="36"/>
      <c r="K41" s="62">
        <f>IFERROR(I41/G41,0)</f>
        <v>0.3991769547325103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>
        <v>860</v>
      </c>
      <c r="H43" s="61"/>
      <c r="I43" s="66">
        <v>43</v>
      </c>
      <c r="J43" s="36"/>
      <c r="K43" s="62">
        <f>IFERROR(I43/G43,0)</f>
        <v>0.05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>
        <v>482</v>
      </c>
      <c r="H45" s="61"/>
      <c r="I45" s="66">
        <v>174</v>
      </c>
      <c r="J45" s="36"/>
      <c r="K45" s="62">
        <f>IFERROR(I45/G45,0)</f>
        <v>0.36099585062240663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 t="s">
        <v>101</v>
      </c>
      <c r="H47" s="61"/>
      <c r="I47" s="66" t="s">
        <v>101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 t="s">
        <v>101</v>
      </c>
      <c r="H49" s="61"/>
      <c r="I49" s="66" t="s">
        <v>101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>
        <v>1123</v>
      </c>
      <c r="H51" s="61"/>
      <c r="I51" s="66">
        <v>258</v>
      </c>
      <c r="J51" s="36"/>
      <c r="K51" s="62">
        <f>IFERROR(I51/G51,0)</f>
        <v>0.22974176313446126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>
        <v>480</v>
      </c>
      <c r="H53" s="61"/>
      <c r="I53" s="66">
        <v>24</v>
      </c>
      <c r="J53" s="36"/>
      <c r="K53" s="62">
        <f>IFERROR(I53/G53,0)</f>
        <v>0.05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40" workbookViewId="0">
      <selection activeCell="I53" sqref="I53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>
        <v>186</v>
      </c>
      <c r="H18" s="70"/>
      <c r="I18" s="66">
        <v>224</v>
      </c>
      <c r="J18" s="36"/>
      <c r="K18" s="62">
        <f>IFERROR((I18-G18)/G18,0)</f>
        <v>0.20430107526881722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>
        <v>468</v>
      </c>
      <c r="H20" s="70"/>
      <c r="I20" s="66">
        <v>610</v>
      </c>
      <c r="J20" s="36"/>
      <c r="K20" s="62">
        <f>IFERROR((I20-G20)/G20,0)</f>
        <v>0.3034188034188034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60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>
        <v>72</v>
      </c>
      <c r="H28" s="70"/>
      <c r="I28" s="66">
        <v>144</v>
      </c>
      <c r="J28" s="36"/>
      <c r="K28" s="62">
        <f>IFERROR((I28-G28)/G28,0)</f>
        <v>1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12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>
        <v>700</v>
      </c>
      <c r="H39" s="61"/>
      <c r="I39" s="66">
        <v>350</v>
      </c>
      <c r="J39" s="36"/>
      <c r="K39" s="62">
        <f>IFERROR(I39/G39,0)</f>
        <v>0.5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>
        <v>120</v>
      </c>
      <c r="H41" s="61"/>
      <c r="I41" s="66">
        <v>70</v>
      </c>
      <c r="J41" s="36"/>
      <c r="K41" s="62">
        <f>IFERROR(I41/G41,0)</f>
        <v>0.58333333333333337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>
        <v>160</v>
      </c>
      <c r="H43" s="61"/>
      <c r="I43" s="66">
        <v>36</v>
      </c>
      <c r="J43" s="36"/>
      <c r="K43" s="62">
        <f>IFERROR(I43/G43,0)</f>
        <v>0.22500000000000001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>
        <v>100</v>
      </c>
      <c r="H45" s="61"/>
      <c r="I45" s="66">
        <v>20</v>
      </c>
      <c r="J45" s="36"/>
      <c r="K45" s="62">
        <f>IFERROR(I45/G45,0)</f>
        <v>0.2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>
        <v>150</v>
      </c>
      <c r="H51" s="61"/>
      <c r="I51" s="66">
        <v>30</v>
      </c>
      <c r="J51" s="36"/>
      <c r="K51" s="62">
        <f>IFERROR(I51/G51,0)</f>
        <v>0.2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>
        <v>50</v>
      </c>
      <c r="H53" s="61"/>
      <c r="I53" s="66">
        <v>10</v>
      </c>
      <c r="J53" s="36"/>
      <c r="K53" s="62">
        <f>IFERROR(I53/G53,0)</f>
        <v>0.2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40" workbookViewId="0">
      <selection activeCell="I49" sqref="I49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>
        <v>117</v>
      </c>
      <c r="H18" s="70"/>
      <c r="I18" s="66">
        <v>130</v>
      </c>
      <c r="J18" s="36"/>
      <c r="K18" s="62">
        <f>IFERROR((I18-G18)/G18,0)</f>
        <v>0.1111111111111111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>
        <v>80</v>
      </c>
      <c r="H20" s="70"/>
      <c r="I20" s="66">
        <v>100</v>
      </c>
      <c r="J20" s="36"/>
      <c r="K20" s="62">
        <f>IFERROR((I20-G20)/G20,0)</f>
        <v>0.25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5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5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5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5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>
        <v>210</v>
      </c>
      <c r="H39" s="61"/>
      <c r="I39" s="66">
        <v>197</v>
      </c>
      <c r="J39" s="36"/>
      <c r="K39" s="62">
        <f>IFERROR(I39/G39,0)</f>
        <v>0.93809523809523809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>
        <v>210</v>
      </c>
      <c r="H41" s="61"/>
      <c r="I41" s="66">
        <v>197</v>
      </c>
      <c r="J41" s="36"/>
      <c r="K41" s="62">
        <f>IFERROR(I41/G41,0)</f>
        <v>0.93809523809523809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5</v>
      </c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3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2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88" t="s">
        <v>91</v>
      </c>
      <c r="F2" s="88"/>
      <c r="G2" s="88"/>
      <c r="H2" s="88"/>
      <c r="I2" s="88"/>
      <c r="J2" s="88"/>
      <c r="K2" s="88"/>
    </row>
    <row r="3" spans="1:37" ht="15.5" x14ac:dyDescent="0.65">
      <c r="C3" s="8"/>
      <c r="D3" s="8"/>
      <c r="E3" s="88"/>
      <c r="F3" s="88"/>
      <c r="G3" s="88"/>
      <c r="H3" s="88"/>
      <c r="I3" s="88"/>
      <c r="J3" s="88"/>
      <c r="K3" s="88"/>
    </row>
    <row r="4" spans="1:37" ht="15.5" x14ac:dyDescent="0.65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5" t="s">
        <v>93</v>
      </c>
      <c r="C8" s="95"/>
      <c r="E8" s="92" t="str">
        <f>Summary!E8</f>
        <v>Ohlone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6" customHeight="1" x14ac:dyDescent="0.65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6" customHeight="1" x14ac:dyDescent="0.65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" customHeight="1" x14ac:dyDescent="0.65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65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FUSD</vt:lpstr>
      <vt:lpstr>NHUSD</vt:lpstr>
      <vt:lpstr>NUSD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FUSD!Print_Area</vt:lpstr>
      <vt:lpstr>NHUSD!Print_Area</vt:lpstr>
      <vt:lpstr>NUSD!Print_Area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2015-12-01T03:37:35Z</dcterms:modified>
</cp:coreProperties>
</file>