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1 Gateway (Merced)\"/>
    </mc:Choice>
  </mc:AlternateContent>
  <bookViews>
    <workbookView xWindow="0" yWindow="230" windowWidth="28800" windowHeight="14235" tabRatio="804"/>
  </bookViews>
  <sheets>
    <sheet name="Summary" sheetId="6" r:id="rId1"/>
    <sheet name="ddConsortia" sheetId="11" state="hidden" r:id="rId2"/>
    <sheet name="Delhi" sheetId="13" r:id="rId3"/>
    <sheet name="DosPalosOroLoma" sheetId="37" r:id="rId4"/>
    <sheet name="Gustine" sheetId="19" r:id="rId5"/>
    <sheet name="LeGrand" sheetId="20" r:id="rId6"/>
    <sheet name="MariposaCounty" sheetId="22" r:id="rId7"/>
    <sheet name="MercedCCD" sheetId="23" r:id="rId8"/>
    <sheet name="MercedCOE" sheetId="24" r:id="rId9"/>
    <sheet name="MercedUHSD" sheetId="25" r:id="rId10"/>
    <sheet name="Sheet 1" sheetId="21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Delhi!$A$1:$L$55</definedName>
    <definedName name="_xlnm.Print_Area" localSheetId="3">DosPalosOroLoma!$A$1:$L$55</definedName>
    <definedName name="_xlnm.Print_Area" localSheetId="4">Gustine!$A$1:$L$55</definedName>
    <definedName name="_xlnm.Print_Area" localSheetId="5">LeGrand!$A$1:$L$55</definedName>
    <definedName name="_xlnm.Print_Area" localSheetId="6">MariposaCounty!$A$1:$L$55</definedName>
    <definedName name="_xlnm.Print_Area" localSheetId="7">MercedCCD!$A$1:$L$55</definedName>
    <definedName name="_xlnm.Print_Area" localSheetId="8">MercedCOE!$A$1:$L$55</definedName>
    <definedName name="_xlnm.Print_Area" localSheetId="9">MercedUHSD!$A$1:$L$55</definedName>
    <definedName name="_xlnm.Print_Area" localSheetId="10">'Sheet 1'!$A$1:$L$55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I49" i="6"/>
  <c r="G49" i="6"/>
  <c r="I47" i="6"/>
  <c r="G47" i="6"/>
  <c r="I45" i="6"/>
  <c r="G45" i="6"/>
  <c r="K45" i="6"/>
  <c r="I43" i="6"/>
  <c r="G43" i="6"/>
  <c r="K43" i="6"/>
  <c r="I41" i="6"/>
  <c r="G41" i="6"/>
  <c r="I39" i="6"/>
  <c r="G39" i="6"/>
  <c r="K39" i="6"/>
  <c r="I37" i="6"/>
  <c r="G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I24" i="6"/>
  <c r="G24" i="6"/>
  <c r="I22" i="6"/>
  <c r="G22" i="6"/>
  <c r="I20" i="6"/>
  <c r="G20" i="6"/>
  <c r="I18" i="6"/>
  <c r="G18" i="6"/>
  <c r="I16" i="6"/>
  <c r="G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24" i="6"/>
  <c r="K20" i="6"/>
  <c r="K47" i="6"/>
  <c r="K51" i="6"/>
  <c r="K49" i="6"/>
  <c r="K37" i="6"/>
  <c r="K22" i="6"/>
  <c r="K41" i="6"/>
  <c r="K26" i="6"/>
  <c r="K18" i="6"/>
  <c r="K16" i="6"/>
</calcChain>
</file>

<file path=xl/sharedStrings.xml><?xml version="1.0" encoding="utf-8"?>
<sst xmlns="http://schemas.openxmlformats.org/spreadsheetml/2006/main" count="676" uniqueCount="116">
  <si>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</si>
  <si>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</si>
  <si>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</si>
  <si>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</si>
  <si>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</si>
  <si>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</si>
  <si>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</si>
  <si>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</si>
  <si>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</si>
  <si>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</si>
  <si>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</si>
  <si>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</si>
  <si>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</si>
  <si>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</si>
  <si>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</si>
  <si>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</si>
  <si>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</si>
  <si>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</si>
  <si>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</si>
  <si>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</si>
  <si>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</si>
  <si>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</si>
  <si>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</si>
  <si>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</si>
  <si>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</si>
  <si>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</si>
  <si>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</si>
  <si>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</si>
  <si>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</si>
  <si>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</si>
  <si>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</si>
  <si>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</si>
  <si>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</si>
  <si>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</si>
  <si>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</si>
  <si>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</si>
  <si>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</si>
  <si>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</si>
  <si>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</si>
  <si>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</si>
  <si>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</si>
  <si>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</si>
  <si>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</si>
  <si>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</si>
  <si>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</si>
  <si>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</si>
  <si>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</si>
  <si>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</si>
  <si>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</si>
  <si>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</si>
  <si>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</si>
  <si>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</si>
  <si>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</si>
  <si>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</si>
  <si>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</si>
  <si>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</si>
  <si>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</si>
  <si>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</si>
  <si>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</si>
  <si>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</si>
  <si>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</si>
  <si>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</si>
  <si>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</si>
  <si>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</si>
  <si>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</si>
  <si>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</si>
  <si>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</si>
  <si>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</si>
  <si>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</si>
  <si>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</si>
  <si>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</si>
  <si>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</si>
  <si>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</si>
  <si>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</si>
  <si>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</si>
  <si>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</si>
  <si>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</si>
  <si>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</si>
  <si>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</si>
  <si>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</si>
  <si>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</si>
  <si>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</si>
  <si>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</si>
  <si>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</si>
  <si>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</si>
  <si>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</si>
  <si>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</si>
  <si>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</si>
  <si>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</si>
  <si>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</si>
  <si>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</si>
  <si>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</si>
  <si>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</si>
  <si>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</si>
  <si>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</si>
  <si>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</si>
  <si>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</si>
  <si>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</si>
  <si>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</si>
  <si>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</si>
  <si>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Merced Community College Distrct</t>
  </si>
  <si>
    <t>Mariposa County Unified School District</t>
  </si>
  <si>
    <t>Los Banos Unified School District</t>
  </si>
  <si>
    <t>Le Grand Union High School District</t>
  </si>
  <si>
    <t>Gustine Unified School Distict</t>
  </si>
  <si>
    <t>Dos Palos Oro Loma Joint Unified School District</t>
  </si>
  <si>
    <t>Delhi Unified School District</t>
  </si>
  <si>
    <t>Delhi Adult School will be offerning 2 GED classes with the goal of serving 50 students.</t>
  </si>
  <si>
    <t>Delhi Adult Scool will be offering ESL levels I, II, III, and IV and Citizenship with the goal of serving 175 students.</t>
  </si>
  <si>
    <t>Delhi Adult School will be offering Computer Literacy and Spanish classes with the goal of serving 50 Students.</t>
  </si>
  <si>
    <t>Of the 50 students that Delhi Adult School will be serving through GED classes, the goal is to have 50% completion.</t>
  </si>
  <si>
    <t>Note 1: For districts starting new programs, "1" is enterd into the 2013-14 number to calculate percentages.</t>
  </si>
  <si>
    <t>Note 2: Most districts are starting new programs and are not sure what the actual numbers will be for any of the 7 program areas</t>
  </si>
  <si>
    <t>Note 2: Most districts are starting new programs and are not sure what the actual numbers will be for any of the 7 program areas. Therefore these are very rough estimates.</t>
  </si>
  <si>
    <t>Merced Union High School District</t>
  </si>
  <si>
    <t>Merced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</si>
</sst>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25" zoomScale="110" zoomScaleNormal="110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13</v>
      </c>
      <c r="C8" s="83"/>
      <c r="D8" s="15"/>
      <c r="E8" s="79" t="s">
        <v>46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94</v>
      </c>
      <c r="D16" s="85"/>
      <c r="E16" s="86"/>
      <c r="F16" s="36"/>
      <c r="G16" s="37">
        <f>SUM(Delhi!G18,DosPalosOroLoma!G18,Gustine!G18,LeGrand!G18,'Sheet 1'!G18,MariposaCounty!G18,MercedCCD!G18,MercedCOE!G18,MercedUHSD!G18,Sheet10!G18,Sheet11!G18,Sheet12!G18,Sheet13!G18,Sheet14!G18,Sheet15!G18,Sheet16!G18,Sheet17!G18,Sheet18!G18,Sheet19!G18,Sheet20!G18)</f>
        <v>18756</v>
      </c>
      <c r="H16" s="38"/>
      <c r="I16" s="37">
        <f>SUM(Delhi!I18,DosPalosOroLoma!I18,Gustine!I18,LeGrand!I18,'Sheet 1'!I18,MariposaCounty!I18,MercedCCD!I18,MercedCOE!I18,MercedUHSD!I18,Sheet10!I18,Sheet11!I18,Sheet12!I18,Sheet13!I18,Sheet14!I18,Sheet15!I18,Sheet16!I18,Sheet17!I18,Sheet18!I18,Sheet19!I18,Sheet20!I18)</f>
        <v>19157</v>
      </c>
      <c r="J16" s="36"/>
      <c r="K16" s="39">
        <f>IFERROR((I16-G16)/G16,0)</f>
        <v>2.1379825122627427E-2</v>
      </c>
      <c r="L16" s="36"/>
      <c r="M16" s="64" t="s">
        <v>111</v>
      </c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89</v>
      </c>
      <c r="D18" s="85"/>
      <c r="E18" s="86"/>
      <c r="F18" s="36"/>
      <c r="G18" s="37">
        <f>SUM(Delhi!G20,DosPalosOroLoma!G20,Gustine!G20,LeGrand!G20,'Sheet 1'!G20,MariposaCounty!G20,MercedCCD!G20,MercedCOE!G20,MercedUHSD!G20,Sheet10!G20,Sheet11!G20,Sheet12!G20,Sheet13!G20,Sheet14!G20,Sheet15!G20,Sheet16!G20,Sheet17!G20,Sheet18!G20,Sheet19!G20,Sheet20!G20)</f>
        <v>1508</v>
      </c>
      <c r="H18" s="38"/>
      <c r="I18" s="37">
        <f>SUM(Delhi!I20,DosPalosOroLoma!I20,Gustine!I20,LeGrand!I20,'Sheet 1'!I20,MariposaCounty!I20,MercedCCD!I20,MercedCOE!I20,MercedUHSD!I20,Sheet10!I20,Sheet11!I20,Sheet12!I20,Sheet13!I20,Sheet14!I20,Sheet15!I20,Sheet16!I20,Sheet17!I20,Sheet18!I20,Sheet19!I20,Sheet20!I20)</f>
        <v>1945</v>
      </c>
      <c r="J18" s="36"/>
      <c r="K18" s="39">
        <f>IFERROR((I18-G18)/G18,0)</f>
        <v>0.28978779840848806</v>
      </c>
      <c r="L18" s="36"/>
      <c r="M18" s="64" t="s">
        <v>112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95</v>
      </c>
      <c r="D20" s="85"/>
      <c r="E20" s="86"/>
      <c r="F20" s="36"/>
      <c r="G20" s="37">
        <f>SUM(Delhi!G22,DosPalosOroLoma!G22,Gustine!G22,LeGrand!G22,'Sheet 1'!G22,MariposaCounty!G22,MercedCCD!G22,MercedCOE!G22,MercedUHSD!G22,Sheet10!G22,Sheet11!G22,Sheet12!G22,Sheet13!G22,Sheet14!G22,Sheet15!G22,Sheet16!G22,Sheet17!G22,Sheet18!G22,Sheet19!G22,Sheet20!G22)</f>
        <v>2</v>
      </c>
      <c r="H20" s="38"/>
      <c r="I20" s="37">
        <f>SUM(Delhi!I22,DosPalosOroLoma!I22,Gustine!I22,LeGrand!I22,'Sheet 1'!I22,MariposaCounty!I22,MercedCCD!I22,MercedCOE!I22,MercedUHSD!I22,Sheet10!I22,Sheet11!I22,Sheet12!I22,Sheet13!I22,Sheet14!I22,Sheet15!I22,Sheet16!I22,Sheet17!I22,Sheet18!I22,Sheet19!I22,Sheet20!I22)</f>
        <v>160</v>
      </c>
      <c r="J20" s="36"/>
      <c r="K20" s="39">
        <f>IFERROR((I20-G20)/G20,0)</f>
        <v>79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96</v>
      </c>
      <c r="D22" s="85"/>
      <c r="E22" s="86"/>
      <c r="F22" s="36"/>
      <c r="G22" s="37">
        <f>SUM(Delhi!G24,DosPalosOroLoma!G24,Gustine!G24,LeGrand!G24,'Sheet 1'!G24,MariposaCounty!G24,MercedCCD!G24,MercedCOE!G24,MercedUHSD!G24,Sheet10!G24,Sheet11!G24,Sheet12!G24,Sheet13!G24,Sheet14!G24,Sheet15!G24,Sheet16!G24,Sheet17!G24,Sheet18!G24,Sheet19!G24,Sheet20!G24)</f>
        <v>131</v>
      </c>
      <c r="H22" s="38"/>
      <c r="I22" s="37">
        <f>SUM(Delhi!I24,DosPalosOroLoma!I24,Gustine!I24,LeGrand!I24,'Sheet 1'!I24,MariposaCounty!I24,MercedCCD!I24,MercedCOE!I24,MercedUHSD!I24,Sheet10!I24,Sheet11!I24,Sheet12!I24,Sheet13!I24,Sheet14!I24,Sheet15!I24,Sheet16!I24,Sheet17!I24,Sheet18!I24,Sheet19!I24,Sheet20!I24)</f>
        <v>189</v>
      </c>
      <c r="J22" s="36"/>
      <c r="K22" s="39">
        <f>IFERROR((I22-G22)/G22,0)</f>
        <v>0.44274809160305345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97</v>
      </c>
      <c r="D24" s="85"/>
      <c r="E24" s="86"/>
      <c r="F24" s="36"/>
      <c r="G24" s="37">
        <f>SUM(Delhi!G26,DosPalosOroLoma!G26,Gustine!G26,LeGrand!G26,'Sheet 1'!G26,MariposaCounty!G26,MercedCCD!G26,MercedCOE!G26,MercedUHSD!G26,Sheet10!G26,Sheet11!G26,Sheet12!G26,Sheet13!G26,Sheet14!G26,Sheet15!G26,Sheet16!G26,Sheet17!G26,Sheet18!G26,Sheet19!G26,Sheet20!G26)</f>
        <v>124</v>
      </c>
      <c r="H24" s="38"/>
      <c r="I24" s="37">
        <f>SUM(Delhi!I26,DosPalosOroLoma!I26,Gustine!I26,LeGrand!I26,'Sheet 1'!I26,MariposaCounty!I26,MercedCCD!I26,MercedCOE!I26,MercedUHSD!I26,Sheet10!I26,Sheet11!I26,Sheet12!I26,Sheet13!I26,Sheet14!I26,Sheet15!I26,Sheet16!I26,Sheet17!I26,Sheet18!I26,Sheet19!I26,Sheet20!I26)</f>
        <v>150</v>
      </c>
      <c r="J24" s="36"/>
      <c r="K24" s="39">
        <f>IFERROR((I24-G24)/G24,0)</f>
        <v>0.20967741935483872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98</v>
      </c>
      <c r="D26" s="85"/>
      <c r="E26" s="86"/>
      <c r="F26" s="36"/>
      <c r="G26" s="37">
        <f>SUM(Delhi!G28,DosPalosOroLoma!G28,Gustine!G28,LeGrand!G28,'Sheet 1'!G28,MariposaCounty!G28,MercedCCD!G28,MercedCOE!G28,MercedUHSD!G28,Sheet10!G28,Sheet11!G28,Sheet12!G28,Sheet13!G28,Sheet14!G28,Sheet15!G28,Sheet16!G28,Sheet17!G28,Sheet18!G28,Sheet19!G28,Sheet20!G28)</f>
        <v>1062</v>
      </c>
      <c r="H26" s="38"/>
      <c r="I26" s="37">
        <f>SUM(Delhi!I28,DosPalosOroLoma!I28,Gustine!I28,LeGrand!I28,'Sheet 1'!I28,MariposaCounty!I28,MercedCCD!I28,MercedCOE!I28,MercedUHSD!I28,Sheet10!I28,Sheet11!I28,Sheet12!I28,Sheet13!I28,Sheet14!I28,Sheet15!I28,Sheet16!I28,Sheet17!I28,Sheet18!I28,Sheet19!I28,Sheet20!I28)</f>
        <v>1321</v>
      </c>
      <c r="J26" s="36"/>
      <c r="K26" s="39">
        <f>IFERROR((I26-G26)/G26,0)</f>
        <v>0.24387947269303201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99</v>
      </c>
      <c r="D28" s="85"/>
      <c r="E28" s="86"/>
      <c r="F28" s="36"/>
      <c r="G28" s="37">
        <f>SUM(Delhi!G30,DosPalosOroLoma!G30,Gustine!G30,LeGrand!G30,'Sheet 1'!G30,MariposaCounty!G30,MercedCCD!G30,MercedCOE!G30,MercedUHSD!G30,Sheet10!G30,Sheet11!G30,Sheet12!G30,Sheet13!G30,Sheet14!G30,Sheet15!G30,Sheet16!G30,Sheet17!G30,Sheet18!G30,Sheet19!G30,Sheet20!G30)</f>
        <v>2</v>
      </c>
      <c r="H28" s="38"/>
      <c r="I28" s="37">
        <f>SUM(Delhi!I30,DosPalosOroLoma!I30,Gustine!I30,LeGrand!I30,'Sheet 1'!I30,MariposaCounty!I30,MercedCCD!I30,MercedCOE!I30,MercedUHSD!I30,Sheet10!I30,Sheet11!I30,Sheet12!I30,Sheet13!I30,Sheet14!I30,Sheet15!I30,Sheet16!I30,Sheet17!I30,Sheet18!I30,Sheet19!I30,Sheet20!I30)</f>
        <v>30</v>
      </c>
      <c r="J28" s="36"/>
      <c r="K28" s="39">
        <f>IFERROR((I28-G28)/G28,0)</f>
        <v>14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3</v>
      </c>
      <c r="D37" s="77"/>
      <c r="E37" s="78"/>
      <c r="F37" s="36"/>
      <c r="G37" s="37">
        <f>SUM(Delhi!G39,DosPalosOroLoma!G39,Gustine!G39,LeGrand!G39,'Sheet 1'!G39,MariposaCounty!G39,MercedCCD!G39,MercedCOE!G39,MercedUHSD!G39,Sheet10!G39,Sheet11!G39,Sheet12!G39,Sheet13!G39,Sheet14!G39,Sheet15!G39,Sheet16!G39,Sheet17!G39,Sheet18!G39,Sheet19!G39,Sheet20!G39)</f>
        <v>1660</v>
      </c>
      <c r="H37" s="38"/>
      <c r="I37" s="37">
        <f>SUM(Delhi!I39,DosPalosOroLoma!I39,Gustine!I39,LeGrand!I39,'Sheet 1'!I39,MariposaCounty!I39,MercedCCD!I39,MercedCOE!I39,MercedUHSD!I39,Sheet10!I39,Sheet11!I39,Sheet12!I39,Sheet13!I39,Sheet14!I39,Sheet15!I39,Sheet16!I39,Sheet17!I39,Sheet18!I39,Sheet19!I39,Sheet20!I39)</f>
        <v>512</v>
      </c>
      <c r="J37" s="36"/>
      <c r="K37" s="39">
        <f>IFERROR(I37/G37,0)</f>
        <v>0.30843373493975906</v>
      </c>
      <c r="L37" s="36"/>
      <c r="M37" s="64" t="s">
        <v>113</v>
      </c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4</v>
      </c>
      <c r="D39" s="77"/>
      <c r="E39" s="78"/>
      <c r="F39" s="36"/>
      <c r="G39" s="37">
        <f>SUM(Delhi!G41,DosPalosOroLoma!G41,Gustine!G41,LeGrand!G41,'Sheet 1'!G41,MariposaCounty!G41,MercedCCD!G41,MercedCOE!G41,MercedUHSD!G41,Sheet10!G41,Sheet11!G41,Sheet12!G41,Sheet13!G41,Sheet14!G41,Sheet15!G41,Sheet16!G41,Sheet17!G41,Sheet18!G41,Sheet19!G41,Sheet20!G41)</f>
        <v>18000</v>
      </c>
      <c r="H39" s="38"/>
      <c r="I39" s="37">
        <f>SUM(Delhi!I41,DosPalosOroLoma!I41,Gustine!I41,LeGrand!I41,'Sheet 1'!I41,MariposaCounty!I41,MercedCCD!I41,MercedCOE!I41,MercedUHSD!I41,Sheet10!I41,Sheet11!I41,Sheet12!I41,Sheet13!I41,Sheet14!I41,Sheet15!I41,Sheet16!I41,Sheet17!I41,Sheet18!I41,Sheet19!I41,Sheet20!I41)</f>
        <v>12000</v>
      </c>
      <c r="J39" s="36"/>
      <c r="K39" s="39">
        <f>IFERROR(I39/G39,0)</f>
        <v>0.66666666666666663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5</v>
      </c>
      <c r="D41" s="77"/>
      <c r="E41" s="78"/>
      <c r="F41" s="36"/>
      <c r="G41" s="37">
        <f>SUM(Delhi!G43,DosPalosOroLoma!G43,Gustine!G43,LeGrand!G43,'Sheet 1'!G43,MariposaCounty!G43,MercedCCD!G43,MercedCOE!G43,MercedUHSD!G43,Sheet10!G43,Sheet11!G43,Sheet12!G43,Sheet13!G43,Sheet14!G43,Sheet15!G43,Sheet16!G43,Sheet17!G43,Sheet18!G43,Sheet19!G43,Sheet20!G43)</f>
        <v>1636</v>
      </c>
      <c r="H41" s="38"/>
      <c r="I41" s="37">
        <f>SUM(Delhi!I43,DosPalosOroLoma!I43,Gustine!I43,LeGrand!I43,'Sheet 1'!I43,MariposaCounty!I43,MercedCCD!I43,MercedCOE!I43,MercedUHSD!I43,Sheet10!I43,Sheet11!I43,Sheet12!I43,Sheet13!I43,Sheet14!I43,Sheet15!I43,Sheet16!I43,Sheet17!I43,Sheet18!I43,Sheet19!I43,Sheet20!I43)</f>
        <v>126</v>
      </c>
      <c r="J41" s="36"/>
      <c r="K41" s="39">
        <f>IFERROR(I41/G41,0)</f>
        <v>7.7017114914425422E-2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6</v>
      </c>
      <c r="D43" s="77"/>
      <c r="E43" s="78"/>
      <c r="F43" s="36"/>
      <c r="G43" s="37">
        <f>SUM(Delhi!G45,DosPalosOroLoma!G45,Gustine!G45,LeGrand!G45,'Sheet 1'!G45,MariposaCounty!G45,MercedCCD!G45,MercedCOE!G45,MercedUHSD!G45,Sheet10!G45,Sheet11!G45,Sheet12!G45,Sheet13!G45,Sheet14!G45,Sheet15!G45,Sheet16!G45,Sheet17!G45,Sheet18!G45,Sheet19!G45,Sheet20!G45)</f>
        <v>100</v>
      </c>
      <c r="H43" s="38"/>
      <c r="I43" s="37">
        <f>SUM(Delhi!I45,DosPalosOroLoma!I45,Gustine!I45,LeGrand!I45,'Sheet 1'!I45,MariposaCounty!I45,MercedCCD!I45,MercedCOE!I45,MercedUHSD!I45,Sheet10!I45,Sheet11!I45,Sheet12!I45,Sheet13!I45,Sheet14!I45,Sheet15!I45,Sheet16!I45,Sheet17!I45,Sheet18!I45,Sheet19!I45,Sheet20!I45)</f>
        <v>40</v>
      </c>
      <c r="J43" s="36"/>
      <c r="K43" s="39">
        <f>IFERROR(I43/G43,0)</f>
        <v>0.4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7</v>
      </c>
      <c r="D45" s="77"/>
      <c r="E45" s="78"/>
      <c r="F45" s="36"/>
      <c r="G45" s="37">
        <f>SUM(Delhi!G47,DosPalosOroLoma!G47,Gustine!G47,LeGrand!G47,'Sheet 1'!G47,MariposaCounty!G47,MercedCCD!G47,MercedCOE!G47,MercedUHSD!G47,Sheet10!G47,Sheet11!G47,Sheet12!G47,Sheet13!G47,Sheet14!G47,Sheet15!G47,Sheet16!G47,Sheet17!G47,Sheet18!G47,Sheet19!G47,Sheet20!G47)</f>
        <v>210</v>
      </c>
      <c r="H45" s="38"/>
      <c r="I45" s="37">
        <f>SUM(Delhi!I47,DosPalosOroLoma!I47,Gustine!I47,LeGrand!I47,'Sheet 1'!I47,MariposaCounty!I47,MercedCCD!I47,MercedCOE!I47,MercedUHSD!I47,Sheet10!I47,Sheet11!I47,Sheet12!I47,Sheet13!I47,Sheet14!I47,Sheet15!I47,Sheet16!I47,Sheet17!I47,Sheet18!I47,Sheet19!I47,Sheet20!I47)</f>
        <v>81</v>
      </c>
      <c r="J45" s="36"/>
      <c r="K45" s="39">
        <f>IFERROR(I45/G45,0)</f>
        <v>0.38571428571428573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8</v>
      </c>
      <c r="D47" s="77"/>
      <c r="E47" s="78"/>
      <c r="F47" s="36"/>
      <c r="G47" s="37">
        <f>SUM(Delhi!G49,DosPalosOroLoma!G49,Gustine!G49,LeGrand!G49,'Sheet 1'!G49,MariposaCounty!G49,MercedCCD!G49,MercedCOE!G49,MercedUHSD!G49,Sheet10!G49,Sheet11!G49,Sheet12!G49,Sheet13!G49,Sheet14!G49,Sheet15!G49,Sheet16!G49,Sheet17!G49,Sheet18!G49,Sheet19!G49,Sheet20!G49)</f>
        <v>796</v>
      </c>
      <c r="H47" s="38"/>
      <c r="I47" s="37">
        <f>SUM(Delhi!I49,DosPalosOroLoma!I49,Gustine!I49,LeGrand!I49,'Sheet 1'!I49,MariposaCounty!I49,MercedCCD!I49,MercedCOE!I49,MercedUHSD!I49,Sheet10!I49,Sheet11!I49,Sheet12!I49,Sheet13!I49,Sheet14!I49,Sheet15!I49,Sheet16!I49,Sheet17!I49,Sheet18!I49,Sheet19!I49,Sheet20!I49)</f>
        <v>213</v>
      </c>
      <c r="J47" s="36"/>
      <c r="K47" s="39">
        <f>IFERROR(I47/G47,0)</f>
        <v>0.26758793969849248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9</v>
      </c>
      <c r="D49" s="77"/>
      <c r="E49" s="78"/>
      <c r="F49" s="36"/>
      <c r="G49" s="37">
        <f>SUM(Delhi!G51,DosPalosOroLoma!G51,Gustine!G51,LeGrand!G51,'Sheet 1'!G51,MariposaCounty!G51,MercedCCD!G51,MercedCOE!G51,MercedUHSD!G51,Sheet10!G51,Sheet11!G51,Sheet12!G51,Sheet13!G51,Sheet14!G51,Sheet15!G51,Sheet16!G51,Sheet17!G51,Sheet18!G51,Sheet19!G51,Sheet20!G51)</f>
        <v>706</v>
      </c>
      <c r="H49" s="38"/>
      <c r="I49" s="37">
        <f>SUM(Delhi!I51,DosPalosOroLoma!I51,Gustine!I51,LeGrand!I51,'Sheet 1'!I51,MariposaCounty!I51,MercedCCD!I51,MercedCOE!I51,MercedUHSD!I51,Sheet10!I51,Sheet11!I51,Sheet12!I51,Sheet13!I51,Sheet14!I51,Sheet15!I51,Sheet16!I51,Sheet17!I51,Sheet18!I51,Sheet19!I51,Sheet20!I51)</f>
        <v>288</v>
      </c>
      <c r="J49" s="36"/>
      <c r="K49" s="39">
        <f>IFERROR(I49/G49,0)</f>
        <v>0.40793201133144474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10</v>
      </c>
      <c r="D51" s="77"/>
      <c r="E51" s="78"/>
      <c r="F51" s="36"/>
      <c r="G51" s="37">
        <f>SUM(Delhi!G53,DosPalosOroLoma!G53,Gustine!G53,LeGrand!G53,'Sheet 1'!G53,MariposaCounty!G53,MercedCCD!G53,MercedCOE!G53,MercedUHSD!G53,Sheet10!G53,Sheet11!G53,Sheet12!G53,Sheet13!G53,Sheet14!G53,Sheet15!G53,Sheet16!G53,Sheet17!G53,Sheet18!G53,Sheet19!G53,Sheet20!G53)</f>
        <v>0</v>
      </c>
      <c r="H51" s="38"/>
      <c r="I51" s="37">
        <f>SUM(Delhi!I53,DosPalosOroLoma!I53,Gustine!I53,LeGrand!I53,'Sheet 1'!I53,MariposaCounty!I53,MercedCCD!I53,MercedCOE!I53,MercedUHSD!I53,Sheet10!I53,Sheet11!I53,Sheet12!I53,Sheet13!I53,Sheet14!I53,Sheet15!I53,Sheet16!I53,Sheet17!I53,Sheet18!I53,Sheet19!I53,Sheet20!I53)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topLeftCell="A13" workbookViewId="0">
      <selection activeCell="L30" sqref="L3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114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584</v>
      </c>
      <c r="H18" s="70"/>
      <c r="I18" s="66">
        <v>590</v>
      </c>
      <c r="J18" s="36"/>
      <c r="K18" s="62">
        <f>IFERROR((I18-G18)/G18,0)</f>
        <v>1.0273972602739725E-2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1120</v>
      </c>
      <c r="H20" s="70"/>
      <c r="I20" s="66">
        <v>1160</v>
      </c>
      <c r="J20" s="36"/>
      <c r="K20" s="62">
        <f>IFERROR((I20-G20)/G20,0)</f>
        <v>3.5714285714285712E-2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129</v>
      </c>
      <c r="H24" s="70"/>
      <c r="I24" s="66">
        <v>169</v>
      </c>
      <c r="J24" s="36"/>
      <c r="K24" s="62">
        <f>IFERROR((I24-G24)/G24,0)</f>
        <v>0.31007751937984496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219</v>
      </c>
      <c r="H28" s="70"/>
      <c r="I28" s="66">
        <v>276</v>
      </c>
      <c r="J28" s="36"/>
      <c r="K28" s="62">
        <f>IFERROR((I28-G28)/G28,0)</f>
        <v>0.26027397260273971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1</v>
      </c>
      <c r="H30" s="70"/>
      <c r="I30" s="66">
        <v>25</v>
      </c>
      <c r="J30" s="36"/>
      <c r="K30" s="62">
        <f>IFERROR((I30-G30)/G30,0)</f>
        <v>24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1660</v>
      </c>
      <c r="H39" s="61"/>
      <c r="I39" s="66">
        <v>512</v>
      </c>
      <c r="J39" s="36"/>
      <c r="K39" s="62">
        <f>IFERROR(I39/G39,0)</f>
        <v>0.30843373493975906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1511</v>
      </c>
      <c r="H43" s="61"/>
      <c r="I43" s="66">
        <v>80</v>
      </c>
      <c r="J43" s="36"/>
      <c r="K43" s="62">
        <f>IFERROR(I43/G43,0)</f>
        <v>5.2945069490403708E-2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276</v>
      </c>
      <c r="H49" s="61"/>
      <c r="I49" s="66">
        <v>103</v>
      </c>
      <c r="J49" s="36"/>
      <c r="K49" s="62">
        <f>IFERROR(I49/G49,0)</f>
        <v>0.37318840579710144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396</v>
      </c>
      <c r="H51" s="61"/>
      <c r="I51" s="66">
        <v>35</v>
      </c>
      <c r="J51" s="36"/>
      <c r="K51" s="62">
        <f>IFERROR(I51/G51,0)</f>
        <v>8.8383838383838384E-2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G30" sqref="G3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workbookViewId="0">
      <selection activeCell="M49" sqref="M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106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</v>
      </c>
      <c r="H18" s="70"/>
      <c r="I18" s="66">
        <v>50</v>
      </c>
      <c r="J18" s="36"/>
      <c r="K18" s="62">
        <f>IFERROR((I18-G18)/G18,0)</f>
        <v>49</v>
      </c>
      <c r="L18" s="36"/>
      <c r="M18" s="64" t="s">
        <v>107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</v>
      </c>
      <c r="H20" s="70"/>
      <c r="I20" s="66">
        <v>175</v>
      </c>
      <c r="J20" s="36"/>
      <c r="K20" s="62">
        <f>IFERROR((I20-G20)/G20,0)</f>
        <v>174</v>
      </c>
      <c r="L20" s="36"/>
      <c r="M20" s="64" t="s">
        <v>108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</v>
      </c>
      <c r="H28" s="70"/>
      <c r="I28" s="66">
        <v>50</v>
      </c>
      <c r="J28" s="36"/>
      <c r="K28" s="62">
        <f>IFERROR((I28-G28)/G28,0)</f>
        <v>49</v>
      </c>
      <c r="L28" s="36"/>
      <c r="M28" s="64" t="s">
        <v>109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50</v>
      </c>
      <c r="H43" s="61"/>
      <c r="I43" s="66">
        <v>25</v>
      </c>
      <c r="J43" s="36"/>
      <c r="K43" s="62">
        <f>IFERROR(I43/G43,0)</f>
        <v>0.5</v>
      </c>
      <c r="L43" s="36"/>
      <c r="M43" s="64" t="s">
        <v>110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105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</v>
      </c>
      <c r="H18" s="70"/>
      <c r="I18" s="66">
        <v>65</v>
      </c>
      <c r="J18" s="36"/>
      <c r="K18" s="62">
        <f>IFERROR((I18-G18)/G18,0)</f>
        <v>64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</v>
      </c>
      <c r="H20" s="70"/>
      <c r="I20" s="66">
        <v>60</v>
      </c>
      <c r="J20" s="36"/>
      <c r="K20" s="62">
        <f>IFERROR((I20-G20)/G20,0)</f>
        <v>59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1</v>
      </c>
      <c r="H24" s="70"/>
      <c r="I24" s="66">
        <v>10</v>
      </c>
      <c r="J24" s="36"/>
      <c r="K24" s="62">
        <f>IFERROR((I24-G24)/G24,0)</f>
        <v>9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D7" workbookViewId="0">
      <selection activeCell="M43" sqref="M4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</v>
      </c>
      <c r="H18" s="70"/>
      <c r="I18" s="66">
        <v>50</v>
      </c>
      <c r="J18" s="36"/>
      <c r="K18" s="62">
        <f>IFERROR((I18-G18)/G18,0)</f>
        <v>49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30</v>
      </c>
      <c r="H20" s="70"/>
      <c r="I20" s="66">
        <v>50</v>
      </c>
      <c r="J20" s="36"/>
      <c r="K20" s="62">
        <f>IFERROR((I20-G20)/G20,0)</f>
        <v>0.66666666666666663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50</v>
      </c>
      <c r="H43" s="61"/>
      <c r="I43" s="66">
        <v>11</v>
      </c>
      <c r="J43" s="36"/>
      <c r="K43" s="62">
        <f>IFERROR(I43/G43,0)</f>
        <v>0.22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G30" sqref="G3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103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</v>
      </c>
      <c r="H18" s="70"/>
      <c r="I18" s="66">
        <v>20</v>
      </c>
      <c r="J18" s="36"/>
      <c r="K18" s="62">
        <f>IFERROR((I18-G18)/G18,0)</f>
        <v>19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</v>
      </c>
      <c r="H20" s="70"/>
      <c r="I20" s="66">
        <v>20</v>
      </c>
      <c r="J20" s="36"/>
      <c r="K20" s="62">
        <f>IFERROR((I20-G20)/G20,0)</f>
        <v>19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1</v>
      </c>
      <c r="H22" s="70"/>
      <c r="I22" s="66">
        <v>10</v>
      </c>
      <c r="J22" s="36"/>
      <c r="K22" s="62">
        <f>IFERROR((I22-G22)/G22,0)</f>
        <v>9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1</v>
      </c>
      <c r="H24" s="70"/>
      <c r="I24" s="66">
        <v>10</v>
      </c>
      <c r="J24" s="36"/>
      <c r="K24" s="62">
        <f>IFERROR((I24-G24)/G24,0)</f>
        <v>9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7" workbookViewId="0">
      <selection activeCell="G30" sqref="G3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</v>
      </c>
      <c r="H18" s="70"/>
      <c r="I18" s="66">
        <v>100</v>
      </c>
      <c r="J18" s="36"/>
      <c r="K18" s="62">
        <f>IFERROR((I18-G18)/G18,0)</f>
        <v>99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</v>
      </c>
      <c r="H20" s="70"/>
      <c r="I20" s="66">
        <v>60</v>
      </c>
      <c r="J20" s="36"/>
      <c r="K20" s="62">
        <f>IFERROR((I20-G20)/G20,0)</f>
        <v>59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topLeftCell="A22" workbookViewId="0">
      <selection activeCell="G52" sqref="G5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18167</v>
      </c>
      <c r="H18" s="70"/>
      <c r="I18" s="66">
        <v>18282</v>
      </c>
      <c r="J18" s="36"/>
      <c r="K18" s="62">
        <f>IFERROR((I18-G18)/G18,0)</f>
        <v>6.3301590796499144E-3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354</v>
      </c>
      <c r="H20" s="70"/>
      <c r="I20" s="66">
        <v>420</v>
      </c>
      <c r="J20" s="36"/>
      <c r="K20" s="62">
        <f>IFERROR((I20-G20)/G20,0)</f>
        <v>0.1864406779661017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1</v>
      </c>
      <c r="H22" s="70"/>
      <c r="I22" s="66">
        <v>150</v>
      </c>
      <c r="J22" s="36"/>
      <c r="K22" s="62">
        <f>IFERROR((I22-G22)/G22,0)</f>
        <v>149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124</v>
      </c>
      <c r="H26" s="70"/>
      <c r="I26" s="66">
        <v>150</v>
      </c>
      <c r="J26" s="36"/>
      <c r="K26" s="62">
        <f>IFERROR((I26-G26)/G26,0)</f>
        <v>0.20967741935483872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600</v>
      </c>
      <c r="H28" s="70"/>
      <c r="I28" s="66">
        <v>675</v>
      </c>
      <c r="J28" s="36"/>
      <c r="K28" s="62">
        <f>IFERROR((I28-G28)/G28,0)</f>
        <v>0.125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1</v>
      </c>
      <c r="H30" s="70"/>
      <c r="I30" s="66">
        <v>5</v>
      </c>
      <c r="J30" s="36"/>
      <c r="K30" s="62">
        <f>IFERROR((I30-G30)/G30,0)</f>
        <v>4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18000</v>
      </c>
      <c r="H41" s="61"/>
      <c r="I41" s="66">
        <v>12000</v>
      </c>
      <c r="J41" s="36"/>
      <c r="K41" s="62">
        <f>IFERROR(I41/G41,0)</f>
        <v>0.66666666666666663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25</v>
      </c>
      <c r="H43" s="61"/>
      <c r="I43" s="66">
        <v>10</v>
      </c>
      <c r="J43" s="36"/>
      <c r="K43" s="62">
        <f>IFERROR(I43/G43,0)</f>
        <v>0.4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100</v>
      </c>
      <c r="H45" s="61"/>
      <c r="I45" s="66">
        <v>40</v>
      </c>
      <c r="J45" s="36"/>
      <c r="K45" s="62">
        <f>IFERROR(I45/G45,0)</f>
        <v>0.4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200</v>
      </c>
      <c r="H47" s="61"/>
      <c r="I47" s="66">
        <v>75</v>
      </c>
      <c r="J47" s="36"/>
      <c r="K47" s="62">
        <f>IFERROR(I47/G47,0)</f>
        <v>0.375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500</v>
      </c>
      <c r="H49" s="61"/>
      <c r="I49" s="66">
        <v>100</v>
      </c>
      <c r="J49" s="36"/>
      <c r="K49" s="62">
        <f>IFERROR(I49/G49,0)</f>
        <v>0.2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300</v>
      </c>
      <c r="H51" s="61"/>
      <c r="I51" s="66">
        <v>250</v>
      </c>
      <c r="J51" s="36"/>
      <c r="K51" s="62">
        <f>IFERROR(I51/G51,0)</f>
        <v>0.83333333333333337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workbookViewId="0">
      <selection activeCell="G14" sqref="G14:G1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Merced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115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242</v>
      </c>
      <c r="H28" s="70"/>
      <c r="I28" s="66">
        <v>320</v>
      </c>
      <c r="J28" s="36"/>
      <c r="K28" s="62">
        <f>IFERROR((I28-G28)/G28,0)</f>
        <v>0.32231404958677684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10</v>
      </c>
      <c r="H47" s="61"/>
      <c r="I47" s="66">
        <v>6</v>
      </c>
      <c r="J47" s="36"/>
      <c r="K47" s="62">
        <f>IFERROR(I47/G47,0)</f>
        <v>0.6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20</v>
      </c>
      <c r="H49" s="61"/>
      <c r="I49" s="66">
        <v>10</v>
      </c>
      <c r="J49" s="36"/>
      <c r="K49" s="62">
        <f>IFERROR(I49/G49,0)</f>
        <v>0.5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10</v>
      </c>
      <c r="H51" s="61"/>
      <c r="I51" s="66">
        <v>3</v>
      </c>
      <c r="J51" s="36"/>
      <c r="K51" s="62">
        <f>IFERROR(I51/G51,0)</f>
        <v>0.3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Delhi</vt:lpstr>
      <vt:lpstr>DosPalosOroLoma</vt:lpstr>
      <vt:lpstr>Gustine</vt:lpstr>
      <vt:lpstr>LeGrand</vt:lpstr>
      <vt:lpstr>MariposaCounty</vt:lpstr>
      <vt:lpstr>MercedCCD</vt:lpstr>
      <vt:lpstr>MercedCOE</vt:lpstr>
      <vt:lpstr>MercedUHSD</vt:lpstr>
      <vt:lpstr>Sheet 1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Delhi!Print_Area</vt:lpstr>
      <vt:lpstr>DosPalosOroLoma!Print_Area</vt:lpstr>
      <vt:lpstr>Gustine!Print_Area</vt:lpstr>
      <vt:lpstr>LeGrand!Print_Area</vt:lpstr>
      <vt:lpstr>MariposaCounty!Print_Area</vt:lpstr>
      <vt:lpstr>MercedCCD!Print_Area</vt:lpstr>
      <vt:lpstr>MercedCOE!Print_Area</vt:lpstr>
      <vt:lpstr>MercedUHSD!Print_Area</vt:lpstr>
      <vt:lpstr>'Sheet 1'!Print_Area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2015-12-01T03:37:46Z</dcterms:modified>
</cp:coreProperties>
</file>