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8 Capital (Los Rios)\"/>
    </mc:Choice>
  </mc:AlternateContent>
  <bookViews>
    <workbookView xWindow="0" yWindow="230" windowWidth="28800" windowHeight="12435" tabRatio="500"/>
  </bookViews>
  <sheets>
    <sheet name="Summary" sheetId="6" r:id="rId1"/>
    <sheet name="ddConsortia" sheetId="11" state="hidden" r:id="rId2"/>
    <sheet name="Amador" sheetId="13" r:id="rId3"/>
    <sheet name="Center" sheetId="37" r:id="rId4"/>
    <sheet name="Davis" sheetId="19" r:id="rId5"/>
    <sheet name="El Dorado COE" sheetId="20" r:id="rId6"/>
    <sheet name="Elk Grove" sheetId="21" r:id="rId7"/>
    <sheet name="Folsom Cordova" sheetId="22" r:id="rId8"/>
    <sheet name="Galt" sheetId="23" r:id="rId9"/>
    <sheet name="Los Rios" sheetId="24" r:id="rId10"/>
    <sheet name="Natomas" sheetId="25" r:id="rId11"/>
    <sheet name="Sac City" sheetId="26" r:id="rId12"/>
    <sheet name="Sacramento COE" sheetId="27" r:id="rId13"/>
    <sheet name="San Juan" sheetId="28" r:id="rId14"/>
    <sheet name="Twin Rivers" sheetId="29" r:id="rId15"/>
    <sheet name="Washington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Amador!$A$1:$L$55</definedName>
    <definedName name="_xlnm.Print_Area" localSheetId="3">Center!$A$1:$L$55</definedName>
    <definedName name="_xlnm.Print_Area" localSheetId="4">Davis!$A$1:$L$55</definedName>
    <definedName name="_xlnm.Print_Area" localSheetId="5">'El Dorado COE'!$A$1:$L$55</definedName>
    <definedName name="_xlnm.Print_Area" localSheetId="6">'Elk Grove'!$A$1:$L$55</definedName>
    <definedName name="_xlnm.Print_Area" localSheetId="7">'Folsom Cordova'!$A$1:$L$55</definedName>
    <definedName name="_xlnm.Print_Area" localSheetId="8">Galt!$A$1:$L$55</definedName>
    <definedName name="_xlnm.Print_Area" localSheetId="9">'Los Rios'!$A$1:$L$55</definedName>
    <definedName name="_xlnm.Print_Area" localSheetId="10">Natomas!$A$1:$L$55</definedName>
    <definedName name="_xlnm.Print_Area" localSheetId="11">'Sac City'!$A$1:$L$55</definedName>
    <definedName name="_xlnm.Print_Area" localSheetId="12">'Sacramento COE'!$A$1:$L$55</definedName>
    <definedName name="_xlnm.Print_Area" localSheetId="13">'San Juan'!$A$1:$L$55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0">Summary!$A$1:$L$53</definedName>
    <definedName name="_xlnm.Print_Area" localSheetId="14">'Twin Rivers'!$A$1:$L$55</definedName>
    <definedName name="_xlnm.Print_Area" localSheetId="15">Washington!$A$1:$L$55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<sst xmlns="http://schemas.openxmlformats.org/spreadsheetml/2006/main" count="720" uniqueCount="134">
  <si>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</si>
  <si>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</si>
  <si>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</si>
  <si>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</si>
  <si>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</si>
  <si>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</si>
  <si>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</si>
  <si>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</si>
  <si>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</si>
  <si>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</si>
  <si>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</si>
  <si>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</si>
  <si>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</si>
  <si>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</si>
  <si>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</si>
  <si>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</si>
  <si>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</si>
  <si>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</si>
  <si>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</si>
  <si>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</si>
  <si>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</si>
  <si>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</si>
  <si>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</si>
  <si>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</si>
  <si>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</si>
  <si>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</si>
  <si>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</si>
  <si>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</si>
  <si>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</si>
  <si>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</si>
  <si>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</si>
  <si>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</si>
  <si>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</si>
  <si>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</si>
  <si>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</si>
  <si>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</si>
  <si>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</si>
  <si>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</si>
  <si>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</si>
  <si>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</si>
  <si>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</si>
  <si>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</si>
  <si>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</si>
  <si>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</si>
  <si>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</si>
  <si>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</si>
  <si>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</si>
  <si>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</si>
  <si>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</si>
  <si>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</si>
  <si>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</si>
  <si>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</si>
  <si>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</si>
  <si>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</si>
  <si>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</si>
  <si>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</si>
  <si>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</si>
  <si>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</si>
  <si>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</si>
  <si>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</si>
  <si>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</si>
  <si>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</si>
  <si>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</si>
  <si>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</si>
  <si>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</si>
  <si>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</si>
  <si>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</si>
  <si>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</si>
  <si>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</si>
  <si>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</si>
  <si>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</si>
  <si>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</si>
  <si>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</si>
  <si>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</si>
  <si>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</si>
  <si>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</si>
  <si>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</si>
  <si>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</si>
  <si>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</si>
  <si>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</si>
  <si>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</si>
  <si>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</si>
  <si>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</si>
  <si>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</si>
  <si>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</si>
  <si>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</si>
  <si>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</si>
  <si>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</si>
  <si>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</si>
  <si>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</si>
  <si>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</si>
  <si>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</si>
  <si>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</si>
  <si>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</si>
  <si>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</si>
  <si>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</si>
  <si>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</si>
  <si>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</si>
  <si>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</si>
  <si>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</si>
  <si>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Amador County Unified School District</t>
  </si>
  <si>
    <t>2013-2014 data included concurrent enrolled high school credit recovery students</t>
  </si>
  <si>
    <t>N/A</t>
  </si>
  <si>
    <t>New Program</t>
  </si>
  <si>
    <t>Center Unified School District</t>
  </si>
  <si>
    <t>Davis Joint Unified School District</t>
  </si>
  <si>
    <t>Is this only for career tech education students or all students?</t>
  </si>
  <si>
    <t>Due to budget uncertainty at the beginning of 2015-16, ESL sections were reduced from 8 to 3.</t>
  </si>
  <si>
    <t>Did not exist in 13-14.  Not currently in plan for 15-16.</t>
  </si>
  <si>
    <t>El Dorado County Office of Education</t>
  </si>
  <si>
    <t>Currently data not tracked</t>
  </si>
  <si>
    <t>Not WIOA funded</t>
  </si>
  <si>
    <t>Elk Grove Unified School District</t>
  </si>
  <si>
    <t xml:space="preserve">Students do not choose this goal. This number reflects all sts enrolled for whom EGACE has set the goal. </t>
  </si>
  <si>
    <t>Data for non-correctional CTE programs only</t>
  </si>
  <si>
    <t>Inlcudes correctional and non-correctional student data</t>
  </si>
  <si>
    <t xml:space="preserve">Includes community college and training programs. Expect an addition 32 students to transition that did not choose this goal. </t>
  </si>
  <si>
    <t xml:space="preserve">Data for non-correctional CTE programs only. </t>
  </si>
  <si>
    <t>Folsom Cordova Unified School District</t>
  </si>
  <si>
    <t>2013 was the last year for the old GED test, thus we had a spike in student enrollment in ABE/HSE programs as students strived to complete all test prior to January 31st.</t>
  </si>
  <si>
    <t>Included in our ASE, ESL, and CTE counts</t>
  </si>
  <si>
    <t>Included in our ASE and ESL counts</t>
  </si>
  <si>
    <t>We currently do not track this information.</t>
  </si>
  <si>
    <t>Galt Joint Union High School District</t>
  </si>
  <si>
    <t>Erroneously counted college level classes in  AY 2-13-14</t>
  </si>
  <si>
    <t>Overall decreased enrollments in 2015-16</t>
  </si>
  <si>
    <t>Overall decreased enrollments in 2015-16; Sacramento CC negatively impacted by ESL cuts in Sacramento City USD</t>
  </si>
  <si>
    <t>Natomas Unified School District</t>
  </si>
  <si>
    <t>Sacramento City Unified School District</t>
  </si>
  <si>
    <t>Sacramento County Office of Education</t>
  </si>
  <si>
    <t>San Juan Unified School District</t>
  </si>
  <si>
    <t>In 2013-14 had 607 Apprentices</t>
  </si>
  <si>
    <t>Twin Rivers Unified School District</t>
  </si>
  <si>
    <t>Washington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</si>
</sst>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43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SUM(Amador!G18,Center!G18,Davis!G18,'El Dorado COE'!G18,'Elk Grove'!G18,'Folsom Cordova'!G18,Galt!G18,'Los Rios'!G18,Natomas!G18,'Sac City'!G18,'Sacramento COE'!G18,'San Juan'!G18,'Twin Rivers'!G18,Washington!G18,Sheet15!G18,Sheet16!G18,Sheet17!G18,Sheet18!G18,Sheet19!G18,Sheet20!G18)</f>
        <v>28267</v>
      </c>
      <c r="H16" s="38"/>
      <c r="I16" s="37">
        <f>SUM(Amador!I18,Center!I18,Davis!I18,'El Dorado COE'!I18,'Elk Grove'!I18,'Folsom Cordova'!I18,Galt!I18,'Los Rios'!I18,Natomas!I18,'Sac City'!I18,'Sacramento COE'!I18,'San Juan'!I18,'Twin Rivers'!I18,Washington!I18,Sheet15!I18,Sheet16!I18,Sheet17!I18,Sheet18!I18,Sheet19!I18,Sheet20!I18)</f>
        <v>24032</v>
      </c>
      <c r="J16" s="36"/>
      <c r="K16" s="39">
        <f>IFERROR((I16-G16)/G16,0)</f>
        <v>-0.14982134644638626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SUM(Amador!G20,Center!G20,Davis!G20,'El Dorado COE'!G20,'Elk Grove'!G20,'Folsom Cordova'!G20,Galt!G20,'Los Rios'!G20,Natomas!G20,'Sac City'!G20,'Sacramento COE'!G20,'San Juan'!G20,'Twin Rivers'!G20,Washington!G20,Sheet15!G20,Sheet16!G20,Sheet17!G20,Sheet18!G20,Sheet19!G20,Sheet20!G20)</f>
        <v>14701</v>
      </c>
      <c r="H18" s="38"/>
      <c r="I18" s="37">
        <f>SUM(Amador!I20,Center!I20,Davis!I20,'El Dorado COE'!I20,'Elk Grove'!I20,'Folsom Cordova'!I20,Galt!I20,'Los Rios'!I20,Natomas!I20,'Sac City'!I20,'Sacramento COE'!I20,'San Juan'!I20,'Twin Rivers'!I20,Washington!I20,Sheet15!I20,Sheet16!I20,Sheet17!I20,Sheet18!I20,Sheet19!I20,Sheet20!I20)</f>
        <v>15583</v>
      </c>
      <c r="J18" s="36"/>
      <c r="K18" s="39">
        <f>IFERROR((I18-G18)/G18,0)</f>
        <v>5.999591864499014E-2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SUM(Amador!G22,Center!G22,Davis!G22,'El Dorado COE'!G22,'Elk Grove'!G22,'Folsom Cordova'!G22,Galt!G22,'Los Rios'!G22,Natomas!G22,'Sac City'!G22,'Sacramento COE'!G22,'San Juan'!G22,'Twin Rivers'!G22,Washington!G22,Sheet15!G22,Sheet16!G22,Sheet17!G22,Sheet18!G22,Sheet19!G22,Sheet20!G22)</f>
        <v>1576</v>
      </c>
      <c r="H20" s="38"/>
      <c r="I20" s="37">
        <f>SUM(Amador!I22,Center!I22,Davis!I22,'El Dorado COE'!I22,'Elk Grove'!I22,'Folsom Cordova'!I22,Galt!I22,'Los Rios'!I22,Natomas!I22,'Sac City'!I22,'Sacramento COE'!I22,'San Juan'!I22,'Twin Rivers'!I22,Washington!I22,Sheet15!I22,Sheet16!I22,Sheet17!I22,Sheet18!I22,Sheet19!I22,Sheet20!I22)</f>
        <v>1788</v>
      </c>
      <c r="J20" s="36"/>
      <c r="K20" s="39">
        <f>IFERROR((I20-G20)/G20,0)</f>
        <v>0.13451776649746192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SUM(Amador!G24,Center!G24,Davis!G24,'El Dorado COE'!G24,'Elk Grove'!G24,'Folsom Cordova'!G24,Galt!G24,'Los Rios'!G24,Natomas!G24,'Sac City'!G24,'Sacramento COE'!G24,'San Juan'!G24,'Twin Rivers'!G24,Washington!G24,Sheet15!G24,Sheet16!G24,Sheet17!G24,Sheet18!G24,Sheet19!G24,Sheet20!G24)</f>
        <v>1553</v>
      </c>
      <c r="H22" s="38"/>
      <c r="I22" s="37">
        <f>SUM(Amador!I24,Center!I24,Davis!I24,'El Dorado COE'!I24,'Elk Grove'!I24,'Folsom Cordova'!I24,Galt!I24,'Los Rios'!I24,Natomas!I24,'Sac City'!I24,'Sacramento COE'!I24,'San Juan'!I24,'Twin Rivers'!I24,Washington!I24,Sheet15!I24,Sheet16!I24,Sheet17!I24,Sheet18!I24,Sheet19!I24,Sheet20!I24)</f>
        <v>2051</v>
      </c>
      <c r="J22" s="36"/>
      <c r="K22" s="39">
        <f>IFERROR((I22-G22)/G22,0)</f>
        <v>0.32066967160334836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SUM(Amador!G26,Center!G26,Davis!G26,'El Dorado COE'!G26,'Elk Grove'!G26,'Folsom Cordova'!G26,Galt!G26,'Los Rios'!G26,Natomas!G26,'Sac City'!G26,'Sacramento COE'!G26,'San Juan'!G26,'Twin Rivers'!G26,Washington!G26,Sheet15!G26,Sheet16!G26,Sheet17!G26,Sheet18!G26,Sheet19!G26,Sheet20!G26)</f>
        <v>604</v>
      </c>
      <c r="H24" s="38"/>
      <c r="I24" s="37">
        <f>SUM(Amador!I26,Center!I26,Davis!I26,'El Dorado COE'!I26,'Elk Grove'!I26,'Folsom Cordova'!I26,Galt!I26,'Los Rios'!I26,Natomas!I26,'Sac City'!I26,'Sacramento COE'!I26,'San Juan'!I26,'Twin Rivers'!I26,Washington!I26,Sheet15!I26,Sheet16!I26,Sheet17!I26,Sheet18!I26,Sheet19!I26,Sheet20!I26)</f>
        <v>609</v>
      </c>
      <c r="J24" s="36"/>
      <c r="K24" s="39">
        <f>IFERROR((I24-G24)/G24,0)</f>
        <v>8.2781456953642391E-3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SUM(Amador!G28,Center!G28,Davis!G28,'El Dorado COE'!G28,'Elk Grove'!G28,'Folsom Cordova'!G28,Galt!G28,'Los Rios'!G28,Natomas!G28,'Sac City'!G28,'Sacramento COE'!G28,'San Juan'!G28,'Twin Rivers'!G28,Washington!G28,Sheet15!G28,Sheet16!G28,Sheet17!G28,Sheet18!G28,Sheet19!G28,Sheet20!G28)</f>
        <v>3081</v>
      </c>
      <c r="H26" s="38"/>
      <c r="I26" s="37">
        <f>SUM(Amador!I28,Center!I28,Davis!I28,'El Dorado COE'!I28,'Elk Grove'!I28,'Folsom Cordova'!I28,Galt!I28,'Los Rios'!I28,Natomas!I28,'Sac City'!I28,'Sacramento COE'!I28,'San Juan'!I28,'Twin Rivers'!I28,Washington!I28,Sheet15!I28,Sheet16!I28,Sheet17!I28,Sheet18!I28,Sheet19!I28,Sheet20!I28)</f>
        <v>3278</v>
      </c>
      <c r="J26" s="36"/>
      <c r="K26" s="39">
        <f>IFERROR((I26-G26)/G26,0)</f>
        <v>6.3940279130152544E-2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SUM(Amador!G30,Center!G30,Davis!G30,'El Dorado COE'!G30,'Elk Grove'!G30,'Folsom Cordova'!G30,Galt!G30,'Los Rios'!G30,Natomas!G30,'Sac City'!G30,'Sacramento COE'!G30,'San Juan'!G30,'Twin Rivers'!G30,Washington!G30,Sheet15!G30,Sheet16!G30,Sheet17!G30,Sheet18!G30,Sheet19!G30,Sheet20!G30)</f>
        <v>162</v>
      </c>
      <c r="H28" s="38"/>
      <c r="I28" s="37">
        <f>SUM(Amador!I30,Center!I30,Davis!I30,'El Dorado COE'!I30,'Elk Grove'!I30,'Folsom Cordova'!I30,Galt!I30,'Los Rios'!I30,Natomas!I30,'Sac City'!I30,'Sacramento COE'!I30,'San Juan'!I30,'Twin Rivers'!I30,Washington!I30,Sheet15!I30,Sheet16!I30,Sheet17!I30,Sheet18!I30,Sheet19!I30,Sheet20!I30)</f>
        <v>55</v>
      </c>
      <c r="J28" s="36"/>
      <c r="K28" s="39">
        <f>IFERROR((I28-G28)/G28,0)</f>
        <v>-0.66049382716049387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SUM(Amador!G39,Center!G39,Davis!G39,'El Dorado COE'!G39,'Elk Grove'!G39,'Folsom Cordova'!G39,Galt!G39,'Los Rios'!G39,Natomas!G39,'Sac City'!G39,'Sacramento COE'!G39,'San Juan'!G39,'Twin Rivers'!G39,Washington!G39,Sheet15!G39,Sheet16!G39,Sheet17!G39,Sheet18!G39,Sheet19!G39,Sheet20!G39)</f>
        <v>6469</v>
      </c>
      <c r="H37" s="38"/>
      <c r="I37" s="37">
        <f>SUM(Amador!I39,Center!I39,Davis!I39,'El Dorado COE'!I39,'Elk Grove'!I39,'Folsom Cordova'!I39,Galt!I39,'Los Rios'!I39,Natomas!I39,'Sac City'!I39,'Sacramento COE'!I39,'San Juan'!I39,'Twin Rivers'!I39,Washington!I39,Sheet15!I39,Sheet16!I39,Sheet17!I39,Sheet18!I39,Sheet19!I39,Sheet20!I39)</f>
        <v>3500</v>
      </c>
      <c r="J37" s="36"/>
      <c r="K37" s="39">
        <f>IFERROR(I37/G37,0)</f>
        <v>0.54104189210078835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SUM(Amador!G41,Center!G41,Davis!G41,'El Dorado COE'!G41,'Elk Grove'!G41,'Folsom Cordova'!G41,Galt!G41,'Los Rios'!G41,Natomas!G41,'Sac City'!G41,'Sacramento COE'!G41,'San Juan'!G41,'Twin Rivers'!G41,Washington!G41,Sheet15!G41,Sheet16!G41,Sheet17!G41,Sheet18!G41,Sheet19!G41,Sheet20!G41)</f>
        <v>2731</v>
      </c>
      <c r="H39" s="38"/>
      <c r="I39" s="37">
        <f>SUM(Amador!I41,Center!I41,Davis!I41,'El Dorado COE'!I41,'Elk Grove'!I41,'Folsom Cordova'!I41,Galt!I41,'Los Rios'!I41,Natomas!I41,'Sac City'!I41,'Sacramento COE'!I41,'San Juan'!I41,'Twin Rivers'!I41,Washington!I41,Sheet15!I41,Sheet16!I41,Sheet17!I41,Sheet18!I41,Sheet19!I41,Sheet20!I41)</f>
        <v>1935</v>
      </c>
      <c r="J39" s="36"/>
      <c r="K39" s="39">
        <f>IFERROR(I39/G39,0)</f>
        <v>0.70853167337971434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SUM(Amador!G43,Center!G43,Davis!G43,'El Dorado COE'!G43,'Elk Grove'!G43,'Folsom Cordova'!G43,Galt!G43,'Los Rios'!G43,Natomas!G43,'Sac City'!G43,'Sacramento COE'!G43,'San Juan'!G43,'Twin Rivers'!G43,Washington!G43,Sheet15!G43,Sheet16!G43,Sheet17!G43,Sheet18!G43,Sheet19!G43,Sheet20!G43)</f>
        <v>3305</v>
      </c>
      <c r="H41" s="38"/>
      <c r="I41" s="37">
        <f>SUM(Amador!I43,Center!I43,Davis!I43,'El Dorado COE'!I43,'Elk Grove'!I43,'Folsom Cordova'!I43,Galt!I43,'Los Rios'!I43,Natomas!I43,'Sac City'!I43,'Sacramento COE'!I43,'San Juan'!I43,'Twin Rivers'!I43,Washington!I43,Sheet15!I43,Sheet16!I43,Sheet17!I43,Sheet18!I43,Sheet19!I43,Sheet20!I43)</f>
        <v>978</v>
      </c>
      <c r="J41" s="36"/>
      <c r="K41" s="39">
        <f>IFERROR(I41/G41,0)</f>
        <v>0.29591527987897126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SUM(Amador!G45,Center!G45,Davis!G45,'El Dorado COE'!G45,'Elk Grove'!G45,'Folsom Cordova'!G45,Galt!G45,'Los Rios'!G45,Natomas!G45,'Sac City'!G45,'Sacramento COE'!G45,'San Juan'!G45,'Twin Rivers'!G45,Washington!G45,Sheet15!G45,Sheet16!G45,Sheet17!G45,Sheet18!G45,Sheet19!G45,Sheet20!G45)</f>
        <v>319</v>
      </c>
      <c r="H43" s="38"/>
      <c r="I43" s="37">
        <f>SUM(Amador!I45,Center!I45,Davis!I45,'El Dorado COE'!I45,'Elk Grove'!I45,'Folsom Cordova'!I45,Galt!I45,'Los Rios'!I45,Natomas!I45,'Sac City'!I45,'Sacramento COE'!I45,'San Juan'!I45,'Twin Rivers'!I45,Washington!I45,Sheet15!I45,Sheet16!I45,Sheet17!I45,Sheet18!I45,Sheet19!I45,Sheet20!I45)</f>
        <v>139</v>
      </c>
      <c r="J43" s="36"/>
      <c r="K43" s="39">
        <f>IFERROR(I43/G43,0)</f>
        <v>0.43573667711598746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SUM(Amador!G47,Center!G47,Davis!G47,'El Dorado COE'!G47,'Elk Grove'!G47,'Folsom Cordova'!G47,Galt!G47,'Los Rios'!G47,Natomas!G47,'Sac City'!G47,'Sacramento COE'!G47,'San Juan'!G47,'Twin Rivers'!G47,Washington!G47,Sheet15!G47,Sheet16!G47,Sheet17!G47,Sheet18!G47,Sheet19!G47,Sheet20!G47)</f>
        <v>80</v>
      </c>
      <c r="H45" s="38"/>
      <c r="I45" s="37">
        <f>SUM(Amador!I47,Center!I47,Davis!I47,'El Dorado COE'!I47,'Elk Grove'!I47,'Folsom Cordova'!I47,Galt!I47,'Los Rios'!I47,Natomas!I47,'Sac City'!I47,'Sacramento COE'!I47,'San Juan'!I47,'Twin Rivers'!I47,Washington!I47,Sheet15!I47,Sheet16!I47,Sheet17!I47,Sheet18!I47,Sheet19!I47,Sheet20!I47)</f>
        <v>31</v>
      </c>
      <c r="J45" s="36"/>
      <c r="K45" s="39">
        <f>IFERROR(I45/G45,0)</f>
        <v>0.38750000000000001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SUM(Amador!G49,Center!G49,Davis!G49,'El Dorado COE'!G49,'Elk Grove'!G49,'Folsom Cordova'!G49,Galt!G49,'Los Rios'!G49,Natomas!G49,'Sac City'!G49,'Sacramento COE'!G49,'San Juan'!G49,'Twin Rivers'!G49,Washington!G49,Sheet15!G49,Sheet16!G49,Sheet17!G49,Sheet18!G49,Sheet19!G49,Sheet20!G49)</f>
        <v>1578</v>
      </c>
      <c r="H47" s="38"/>
      <c r="I47" s="37">
        <f>SUM(Amador!I49,Center!I49,Davis!I49,'El Dorado COE'!I49,'Elk Grove'!I49,'Folsom Cordova'!I49,Galt!I49,'Los Rios'!I49,Natomas!I49,'Sac City'!I49,'Sacramento COE'!I49,'San Juan'!I49,'Twin Rivers'!I49,Washington!I49,Sheet15!I49,Sheet16!I49,Sheet17!I49,Sheet18!I49,Sheet19!I49,Sheet20!I49)</f>
        <v>1315</v>
      </c>
      <c r="J47" s="36"/>
      <c r="K47" s="39">
        <f>IFERROR(I47/G47,0)</f>
        <v>0.83333333333333337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SUM(Amador!G51,Center!G51,Davis!G51,'El Dorado COE'!G51,'Elk Grove'!G51,'Folsom Cordova'!G51,Galt!G51,'Los Rios'!G51,Natomas!G51,'Sac City'!G51,'Sacramento COE'!G51,'San Juan'!G51,'Twin Rivers'!G51,Washington!G51,Sheet15!G51,Sheet16!G51,Sheet17!G51,Sheet18!G51,Sheet19!G51,Sheet20!G51)</f>
        <v>1445</v>
      </c>
      <c r="H49" s="38"/>
      <c r="I49" s="37">
        <f>SUM(Amador!I51,Center!I51,Davis!I51,'El Dorado COE'!I51,'Elk Grove'!I51,'Folsom Cordova'!I51,Galt!I51,'Los Rios'!I51,Natomas!I51,'Sac City'!I51,'Sacramento COE'!I51,'San Juan'!I51,'Twin Rivers'!I51,Washington!I51,Sheet15!I51,Sheet16!I51,Sheet17!I51,Sheet18!I51,Sheet19!I51,Sheet20!I51)</f>
        <v>1050</v>
      </c>
      <c r="J49" s="36"/>
      <c r="K49" s="39">
        <f>IFERROR(I49/G49,0)</f>
        <v>0.72664359861591699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SUM(Amador!G53,Center!G53,Davis!G53,'El Dorado COE'!G53,'Elk Grove'!G53,'Folsom Cordova'!G53,Galt!G53,'Los Rios'!G53,Natomas!G53,'Sac City'!G53,'Sacramento COE'!G53,'San Juan'!G53,'Twin Rivers'!G53,Washington!G53,Sheet15!G53,Sheet16!G53,Sheet17!G53,Sheet18!G53,Sheet19!G53,Sheet20!G53)</f>
        <v>536</v>
      </c>
      <c r="H51" s="38"/>
      <c r="I51" s="37">
        <f>SUM(Amador!I53,Center!I53,Davis!I53,'El Dorado COE'!I53,'Elk Grove'!I53,'Folsom Cordova'!I53,Galt!I53,'Los Rios'!I53,Natomas!I53,'Sac City'!I53,'Sacramento COE'!I53,'San Juan'!I53,'Twin Rivers'!I53,Washington!I53,Sheet15!I53,Sheet16!I53,Sheet17!I53,Sheet18!I53,Sheet19!I53,Sheet20!I53)</f>
        <v>386</v>
      </c>
      <c r="J51" s="36"/>
      <c r="K51" s="39">
        <f>IFERROR(I51/G51,0)</f>
        <v>0.72014925373134331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23"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22658</v>
      </c>
      <c r="H18" s="70"/>
      <c r="I18" s="66">
        <v>18322</v>
      </c>
      <c r="J18" s="36"/>
      <c r="K18" s="62">
        <f>IFERROR((I18-G18)/G18,0)</f>
        <v>-0.19136728749227647</v>
      </c>
      <c r="L18" s="36"/>
      <c r="M18" s="64" t="s">
        <v>125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9018</v>
      </c>
      <c r="H20" s="70"/>
      <c r="I20" s="66">
        <v>8960</v>
      </c>
      <c r="J20" s="36"/>
      <c r="K20" s="62">
        <f>IFERROR((I20-G20)/G20,0)</f>
        <v>-6.4315812818806833E-3</v>
      </c>
      <c r="L20" s="36"/>
      <c r="M20" s="64" t="s">
        <v>126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430</v>
      </c>
      <c r="H26" s="70"/>
      <c r="I26" s="66">
        <v>371</v>
      </c>
      <c r="J26" s="36"/>
      <c r="K26" s="62">
        <f>IFERROR((I26-G26)/G26,0)</f>
        <v>-0.1372093023255814</v>
      </c>
      <c r="L26" s="36"/>
      <c r="M26" s="64" t="s">
        <v>125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162</v>
      </c>
      <c r="H30" s="70"/>
      <c r="I30" s="66">
        <v>0</v>
      </c>
      <c r="J30" s="36"/>
      <c r="K30" s="62">
        <f>IFERROR((I30-G30)/G30,0)</f>
        <v>-1</v>
      </c>
      <c r="L30" s="36"/>
      <c r="M30" s="64" t="s">
        <v>124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A24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69</v>
      </c>
      <c r="H18" s="70"/>
      <c r="I18" s="66">
        <v>109</v>
      </c>
      <c r="J18" s="36"/>
      <c r="K18" s="62">
        <f>IFERROR((I18-G18)/G18,0)</f>
        <v>0.57971014492753625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92</v>
      </c>
      <c r="H20" s="70"/>
      <c r="I20" s="66">
        <v>132</v>
      </c>
      <c r="J20" s="36"/>
      <c r="K20" s="62">
        <f>IFERROR((I20-G20)/G20,0)</f>
        <v>0.43478260869565216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25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50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15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25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356</v>
      </c>
      <c r="H41" s="61"/>
      <c r="I41" s="66">
        <v>285</v>
      </c>
      <c r="J41" s="36"/>
      <c r="K41" s="62">
        <f>IFERROR(I41/G41,0)</f>
        <v>0.800561797752809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109</v>
      </c>
      <c r="H43" s="61"/>
      <c r="I43" s="66">
        <v>76</v>
      </c>
      <c r="J43" s="36"/>
      <c r="K43" s="62">
        <f>IFERROR(I43/G43,0)</f>
        <v>0.69724770642201839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55</v>
      </c>
      <c r="H45" s="61"/>
      <c r="I45" s="66">
        <v>19</v>
      </c>
      <c r="J45" s="36"/>
      <c r="K45" s="62">
        <f>IFERROR(I45/G45,0)</f>
        <v>0.34545454545454546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55</v>
      </c>
      <c r="H47" s="61"/>
      <c r="I47" s="66">
        <v>19</v>
      </c>
      <c r="J47" s="36"/>
      <c r="K47" s="62">
        <f>IFERROR(I47/G47,0)</f>
        <v>0.34545454545454546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94</v>
      </c>
      <c r="H49" s="61"/>
      <c r="I49" s="66">
        <v>30</v>
      </c>
      <c r="J49" s="36"/>
      <c r="K49" s="62">
        <f>IFERROR(I49/G49,0)</f>
        <v>0.31914893617021278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25</v>
      </c>
      <c r="H51" s="61"/>
      <c r="I51" s="66">
        <v>10</v>
      </c>
      <c r="J51" s="36"/>
      <c r="K51" s="62">
        <f>IFERROR(I51/G51,0)</f>
        <v>0.4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topLeftCell="A19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128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229</v>
      </c>
      <c r="H18" s="70"/>
      <c r="I18" s="66">
        <v>239</v>
      </c>
      <c r="J18" s="36"/>
      <c r="K18" s="62">
        <f>IFERROR((I18-G18)/G18,0)</f>
        <v>4.3668122270742356E-2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446</v>
      </c>
      <c r="H20" s="70"/>
      <c r="I20" s="66">
        <v>555</v>
      </c>
      <c r="J20" s="36"/>
      <c r="K20" s="62">
        <f>IFERROR((I20-G20)/G20,0)</f>
        <v>0.24439461883408073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577</v>
      </c>
      <c r="H24" s="70"/>
      <c r="I24" s="66">
        <v>679</v>
      </c>
      <c r="J24" s="36"/>
      <c r="K24" s="62">
        <f>IFERROR((I24-G24)/G24,0)</f>
        <v>0.17677642980935876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131</v>
      </c>
      <c r="H26" s="70"/>
      <c r="I26" s="66">
        <v>150</v>
      </c>
      <c r="J26" s="36"/>
      <c r="K26" s="62">
        <f>IFERROR((I26-G26)/G26,0)</f>
        <v>0.14503816793893129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818</v>
      </c>
      <c r="H28" s="70"/>
      <c r="I28" s="66">
        <v>862</v>
      </c>
      <c r="J28" s="36"/>
      <c r="K28" s="62">
        <f>IFERROR((I28-G28)/G28,0)</f>
        <v>5.3789731051344741E-2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316</v>
      </c>
      <c r="H39" s="61"/>
      <c r="I39" s="66">
        <v>250</v>
      </c>
      <c r="J39" s="36"/>
      <c r="K39" s="62">
        <f>IFERROR(I39/G39,0)</f>
        <v>0.79113924050632911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201</v>
      </c>
      <c r="H41" s="61"/>
      <c r="I41" s="66">
        <v>189</v>
      </c>
      <c r="J41" s="36"/>
      <c r="K41" s="62">
        <f>IFERROR(I41/G41,0)</f>
        <v>0.94029850746268662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45</v>
      </c>
      <c r="H43" s="61"/>
      <c r="I43" s="66">
        <v>42</v>
      </c>
      <c r="J43" s="36"/>
      <c r="K43" s="62">
        <f>IFERROR(I43/G43,0)</f>
        <v>0.93333333333333335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11</v>
      </c>
      <c r="H45" s="61"/>
      <c r="I45" s="66">
        <v>9</v>
      </c>
      <c r="J45" s="36"/>
      <c r="K45" s="62">
        <f>IFERROR(I45/G45,0)</f>
        <v>0.81818181818181823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645</v>
      </c>
      <c r="H49" s="61"/>
      <c r="I49" s="66">
        <v>550</v>
      </c>
      <c r="J49" s="36"/>
      <c r="K49" s="62">
        <f>IFERROR(I49/G49,0)</f>
        <v>0.8527131782945736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643</v>
      </c>
      <c r="H51" s="61"/>
      <c r="I51" s="66">
        <v>500</v>
      </c>
      <c r="J51" s="36"/>
      <c r="K51" s="62">
        <f>IFERROR(I51/G51,0)</f>
        <v>0.77760497667185069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topLeftCell="A40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 t="s">
        <v>102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 t="s">
        <v>102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102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102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254</v>
      </c>
      <c r="H28" s="70"/>
      <c r="I28" s="66">
        <v>250</v>
      </c>
      <c r="J28" s="36"/>
      <c r="K28" s="62">
        <f>IFERROR((I28-G28)/G28,0)</f>
        <v>-1.5748031496062992E-2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 t="s">
        <v>102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250</v>
      </c>
      <c r="H41" s="61"/>
      <c r="I41" s="66">
        <v>150</v>
      </c>
      <c r="J41" s="36"/>
      <c r="K41" s="62">
        <f>IFERROR(I41/G41,0)</f>
        <v>0.6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102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102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250</v>
      </c>
      <c r="H51" s="61"/>
      <c r="I51" s="66">
        <v>144</v>
      </c>
      <c r="J51" s="36"/>
      <c r="K51" s="62">
        <f>IFERROR(I51/G51,0)</f>
        <v>0.57599999999999996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250</v>
      </c>
      <c r="H53" s="61"/>
      <c r="I53" s="66">
        <v>144</v>
      </c>
      <c r="J53" s="36"/>
      <c r="K53" s="62">
        <f>IFERROR(I53/G53,0)</f>
        <v>0.57599999999999996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topLeftCell="A34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130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566</v>
      </c>
      <c r="H18" s="70"/>
      <c r="I18" s="66">
        <v>625</v>
      </c>
      <c r="J18" s="36"/>
      <c r="K18" s="62">
        <f>IFERROR((I18-G18)/G18,0)</f>
        <v>0.10424028268551237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876</v>
      </c>
      <c r="H20" s="70"/>
      <c r="I20" s="66">
        <v>1300</v>
      </c>
      <c r="J20" s="36"/>
      <c r="K20" s="62">
        <f>IFERROR((I20-G20)/G20,0)</f>
        <v>0.48401826484018262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603</v>
      </c>
      <c r="H22" s="70"/>
      <c r="I22" s="66">
        <v>650</v>
      </c>
      <c r="J22" s="36"/>
      <c r="K22" s="62">
        <f>IFERROR((I22-G22)/G22,0)</f>
        <v>7.7943615257048099E-2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131</v>
      </c>
      <c r="H24" s="70"/>
      <c r="I24" s="66">
        <v>200</v>
      </c>
      <c r="J24" s="36"/>
      <c r="K24" s="62">
        <f>IFERROR((I24-G24)/G24,0)</f>
        <v>0.52671755725190839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30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499</v>
      </c>
      <c r="H28" s="70"/>
      <c r="I28" s="66">
        <v>550</v>
      </c>
      <c r="J28" s="36"/>
      <c r="K28" s="62">
        <f>IFERROR((I28-G28)/G28,0)</f>
        <v>0.10220440881763528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50</v>
      </c>
      <c r="J30" s="36"/>
      <c r="K30" s="62">
        <f>IFERROR((I30-G30)/G30,0)</f>
        <v>0</v>
      </c>
      <c r="L30" s="36"/>
      <c r="M30" s="64" t="s">
        <v>131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1300</v>
      </c>
      <c r="H39" s="61"/>
      <c r="I39" s="66">
        <v>1040</v>
      </c>
      <c r="J39" s="36"/>
      <c r="K39" s="62">
        <f>IFERROR(I39/G39,0)</f>
        <v>0.8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260</v>
      </c>
      <c r="H41" s="61"/>
      <c r="I41" s="66">
        <v>220</v>
      </c>
      <c r="J41" s="36"/>
      <c r="K41" s="62">
        <f>IFERROR(I41/G41,0)</f>
        <v>0.84615384615384615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200</v>
      </c>
      <c r="H43" s="61"/>
      <c r="I43" s="66">
        <v>120</v>
      </c>
      <c r="J43" s="36"/>
      <c r="K43" s="62">
        <f>IFERROR(I43/G43,0)</f>
        <v>0.6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90</v>
      </c>
      <c r="H45" s="61"/>
      <c r="I45" s="66">
        <v>30</v>
      </c>
      <c r="J45" s="36"/>
      <c r="K45" s="62">
        <f>IFERROR(I45/G45,0)</f>
        <v>0.33333333333333331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550</v>
      </c>
      <c r="H49" s="61"/>
      <c r="I49" s="66">
        <v>495</v>
      </c>
      <c r="J49" s="36"/>
      <c r="K49" s="62">
        <f>IFERROR(I49/G49,0)</f>
        <v>0.9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150</v>
      </c>
      <c r="H51" s="61"/>
      <c r="I51" s="66">
        <v>80</v>
      </c>
      <c r="J51" s="36"/>
      <c r="K51" s="62">
        <f>IFERROR(I51/G51,0)</f>
        <v>0.53333333333333333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topLeftCell="A31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132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612</v>
      </c>
      <c r="H18" s="70"/>
      <c r="I18" s="66">
        <v>673</v>
      </c>
      <c r="J18" s="36"/>
      <c r="K18" s="62">
        <f>IFERROR((I18-G18)/G18,0)</f>
        <v>9.9673202614379092E-2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473</v>
      </c>
      <c r="H20" s="70"/>
      <c r="I20" s="66">
        <v>662</v>
      </c>
      <c r="J20" s="36"/>
      <c r="K20" s="62">
        <f>IFERROR((I20-G20)/G20,0)</f>
        <v>0.39957716701902746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55</v>
      </c>
      <c r="H22" s="70"/>
      <c r="I22" s="66">
        <v>77</v>
      </c>
      <c r="J22" s="36"/>
      <c r="K22" s="62">
        <f>IFERROR((I22-G22)/G22,0)</f>
        <v>0.4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28</v>
      </c>
      <c r="H24" s="70"/>
      <c r="I24" s="66">
        <v>39</v>
      </c>
      <c r="J24" s="36"/>
      <c r="K24" s="62">
        <f>IFERROR((I24-G24)/G24,0)</f>
        <v>0.39285714285714285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123</v>
      </c>
      <c r="H28" s="70"/>
      <c r="I28" s="66">
        <v>50</v>
      </c>
      <c r="J28" s="36"/>
      <c r="K28" s="62">
        <f>IFERROR((I28-G28)/G28,0)</f>
        <v>-0.5934959349593496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5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628</v>
      </c>
      <c r="H39" s="61"/>
      <c r="I39" s="66">
        <v>440</v>
      </c>
      <c r="J39" s="36"/>
      <c r="K39" s="62">
        <f>IFERROR(I39/G39,0)</f>
        <v>0.70063694267515919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</v>
      </c>
      <c r="H41" s="61"/>
      <c r="I41" s="66">
        <v>35</v>
      </c>
      <c r="J41" s="36"/>
      <c r="K41" s="62">
        <f>IFERROR(I41/G41,0)</f>
        <v>0.7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673</v>
      </c>
      <c r="H43" s="61"/>
      <c r="I43" s="66">
        <v>135</v>
      </c>
      <c r="J43" s="36"/>
      <c r="K43" s="62">
        <f>IFERROR(I43/G43,0)</f>
        <v>0.20059435364041606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37</v>
      </c>
      <c r="H45" s="61"/>
      <c r="I45" s="66">
        <v>7</v>
      </c>
      <c r="J45" s="36"/>
      <c r="K45" s="62">
        <f>IFERROR(I45/G45,0)</f>
        <v>0.1891891891891892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10</v>
      </c>
      <c r="H47" s="61"/>
      <c r="I47" s="66">
        <v>2</v>
      </c>
      <c r="J47" s="36"/>
      <c r="K47" s="62">
        <f>IFERROR(I47/G47,0)</f>
        <v>0.2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5</v>
      </c>
      <c r="H49" s="61"/>
      <c r="I49" s="66">
        <v>1</v>
      </c>
      <c r="J49" s="36"/>
      <c r="K49" s="62">
        <f>IFERROR(I49/G49,0)</f>
        <v>0.2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98</v>
      </c>
      <c r="H51" s="61"/>
      <c r="I51" s="66">
        <v>69</v>
      </c>
      <c r="J51" s="36"/>
      <c r="K51" s="62">
        <f>IFERROR(I51/G51,0)</f>
        <v>0.70408163265306123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5</v>
      </c>
      <c r="H53" s="61"/>
      <c r="I53" s="66">
        <v>1</v>
      </c>
      <c r="J53" s="36"/>
      <c r="K53" s="62">
        <f>IFERROR(I53/G53,0)</f>
        <v>0.2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topLeftCell="A27" workbookViewId="0">
      <selection activeCell="I51" sqref="I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133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67</v>
      </c>
      <c r="H18" s="70"/>
      <c r="I18" s="66">
        <v>95</v>
      </c>
      <c r="J18" s="36"/>
      <c r="K18" s="62">
        <f>IFERROR((I18-G18)/G18,0)</f>
        <v>0.41791044776119401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68</v>
      </c>
      <c r="H20" s="70"/>
      <c r="I20" s="66">
        <v>120</v>
      </c>
      <c r="J20" s="36"/>
      <c r="K20" s="62">
        <f>IFERROR((I20-G20)/G20,0)</f>
        <v>0.76470588235294112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40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135</v>
      </c>
      <c r="H39" s="61"/>
      <c r="I39" s="66">
        <v>25</v>
      </c>
      <c r="J39" s="36"/>
      <c r="K39" s="62">
        <f>IFERROR(I39/G39,0)</f>
        <v>0.18518518518518517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67</v>
      </c>
      <c r="H43" s="61"/>
      <c r="I43" s="66">
        <v>26</v>
      </c>
      <c r="J43" s="36"/>
      <c r="K43" s="62">
        <f>IFERROR(I43/G43,0)</f>
        <v>0.38805970149253732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24" workbookViewId="0">
      <selection activeCell="M49" sqref="M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158</v>
      </c>
      <c r="H18" s="70"/>
      <c r="I18" s="66">
        <v>60</v>
      </c>
      <c r="J18" s="36"/>
      <c r="K18" s="62">
        <f>IFERROR((I18-G18)/G18,0)</f>
        <v>-0.620253164556962</v>
      </c>
      <c r="L18" s="36"/>
      <c r="M18" s="64" t="s">
        <v>101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20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50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102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130</v>
      </c>
      <c r="H41" s="61"/>
      <c r="I41" s="66">
        <v>117</v>
      </c>
      <c r="J41" s="36"/>
      <c r="K41" s="62">
        <f>IFERROR(I41/G41,0)</f>
        <v>0.9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30</v>
      </c>
      <c r="H43" s="61"/>
      <c r="I43" s="66">
        <v>24</v>
      </c>
      <c r="J43" s="36"/>
      <c r="K43" s="62">
        <f>IFERROR(I43/G43,0)</f>
        <v>0.8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</v>
      </c>
      <c r="H45" s="61"/>
      <c r="I45" s="66">
        <v>1</v>
      </c>
      <c r="J45" s="36"/>
      <c r="K45" s="62">
        <f>IFERROR(I45/G45,0)</f>
        <v>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102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 t="s">
        <v>102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12</v>
      </c>
      <c r="H51" s="61"/>
      <c r="I51" s="66">
        <v>5</v>
      </c>
      <c r="J51" s="36"/>
      <c r="K51" s="62">
        <f>IFERROR(I51/G51,0)</f>
        <v>0.41666666666666669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12</v>
      </c>
      <c r="H53" s="61"/>
      <c r="I53" s="66">
        <v>5</v>
      </c>
      <c r="J53" s="36"/>
      <c r="K53" s="62">
        <f>IFERROR(I53/G53,0)</f>
        <v>0.41666666666666669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25" right="0.25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104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24</v>
      </c>
      <c r="H18" s="70"/>
      <c r="I18" s="66">
        <v>60</v>
      </c>
      <c r="J18" s="36"/>
      <c r="K18" s="62">
        <f>IFERROR((I18-G18)/G18,0)</f>
        <v>1.5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118</v>
      </c>
      <c r="H20" s="70"/>
      <c r="I20" s="66">
        <v>150</v>
      </c>
      <c r="J20" s="36"/>
      <c r="K20" s="62">
        <f>IFERROR((I20-G20)/G20,0)</f>
        <v>0.2711864406779661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10</v>
      </c>
      <c r="J28" s="36"/>
      <c r="K28" s="62">
        <f>IFERROR((I28-G28)/G28,0)</f>
        <v>0</v>
      </c>
      <c r="L28" s="36"/>
      <c r="M28" s="64" t="s">
        <v>103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100</v>
      </c>
      <c r="H39" s="61"/>
      <c r="I39" s="66">
        <v>60</v>
      </c>
      <c r="J39" s="36"/>
      <c r="K39" s="62">
        <f>IFERROR(I39/G39,0)</f>
        <v>0.6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</v>
      </c>
      <c r="H41" s="61"/>
      <c r="I41" s="66">
        <v>25</v>
      </c>
      <c r="J41" s="36"/>
      <c r="K41" s="62">
        <f>IFERROR(I41/G41,0)</f>
        <v>0.5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6</v>
      </c>
      <c r="H43" s="61"/>
      <c r="I43" s="66">
        <v>3</v>
      </c>
      <c r="J43" s="36"/>
      <c r="K43" s="62">
        <f>IFERROR(I43/G43,0)</f>
        <v>0.5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10</v>
      </c>
      <c r="H45" s="61"/>
      <c r="I45" s="66">
        <v>8</v>
      </c>
      <c r="J45" s="36"/>
      <c r="K45" s="62">
        <f>IFERROR(I45/G45,0)</f>
        <v>0.8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8</v>
      </c>
      <c r="H51" s="61"/>
      <c r="I51" s="66">
        <v>6</v>
      </c>
      <c r="J51" s="36"/>
      <c r="K51" s="62">
        <f>IFERROR(I51/G51,0)</f>
        <v>0.75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6" workbookViewId="0">
      <selection activeCell="M20" sqref="M2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105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117</v>
      </c>
      <c r="H18" s="70"/>
      <c r="I18" s="66">
        <v>130</v>
      </c>
      <c r="J18" s="36"/>
      <c r="K18" s="62">
        <f>IFERROR((I18-G18)/G18,0)</f>
        <v>0.1111111111111111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376</v>
      </c>
      <c r="H20" s="70"/>
      <c r="I20" s="66">
        <v>330</v>
      </c>
      <c r="J20" s="36"/>
      <c r="K20" s="62">
        <f>IFERROR((I20-G20)/G20,0)</f>
        <v>-0.12234042553191489</v>
      </c>
      <c r="L20" s="36"/>
      <c r="M20" s="64" t="s">
        <v>107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469</v>
      </c>
      <c r="H41" s="61"/>
      <c r="I41" s="66">
        <v>384</v>
      </c>
      <c r="J41" s="36"/>
      <c r="K41" s="62">
        <f>IFERROR(I41/G41,0)</f>
        <v>0.81876332622601278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130</v>
      </c>
      <c r="H43" s="61"/>
      <c r="I43" s="66">
        <v>25</v>
      </c>
      <c r="J43" s="36"/>
      <c r="K43" s="62">
        <f>IFERROR(I43/G43,0)</f>
        <v>0.19230769230769232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65</v>
      </c>
      <c r="H45" s="61"/>
      <c r="I45" s="66">
        <v>20</v>
      </c>
      <c r="J45" s="36"/>
      <c r="K45" s="62">
        <f>IFERROR(I45/G45,0)</f>
        <v>0.30769230769230771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9</v>
      </c>
      <c r="H49" s="61"/>
      <c r="I49" s="66">
        <v>9</v>
      </c>
      <c r="J49" s="36"/>
      <c r="K49" s="62">
        <f>IFERROR(I49/G49,0)</f>
        <v>1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9</v>
      </c>
      <c r="H51" s="61"/>
      <c r="I51" s="66">
        <v>6</v>
      </c>
      <c r="J51" s="36"/>
      <c r="K51" s="62">
        <f>IFERROR(I51/G51,0)</f>
        <v>0.66666666666666663</v>
      </c>
      <c r="L51" s="36"/>
      <c r="M51" s="64" t="s">
        <v>106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9</v>
      </c>
      <c r="H53" s="61"/>
      <c r="I53" s="66">
        <v>6</v>
      </c>
      <c r="J53" s="36"/>
      <c r="K53" s="62">
        <f>IFERROR(I53/G53,0)</f>
        <v>0.66666666666666663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25" workbookViewId="0">
      <selection activeCell="M39" sqref="M3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528</v>
      </c>
      <c r="H18" s="70"/>
      <c r="I18" s="66">
        <v>602</v>
      </c>
      <c r="J18" s="36"/>
      <c r="K18" s="62">
        <f>IFERROR((I18-G18)/G18,0)</f>
        <v>0.14015151515151514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20</v>
      </c>
      <c r="H20" s="70"/>
      <c r="I20" s="66">
        <v>25</v>
      </c>
      <c r="J20" s="36"/>
      <c r="K20" s="62">
        <f>IFERROR((I20-G20)/G20,0)</f>
        <v>0.25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108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108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18</v>
      </c>
      <c r="H26" s="70"/>
      <c r="I26" s="66">
        <v>18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108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108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645</v>
      </c>
      <c r="H41" s="61"/>
      <c r="I41" s="66">
        <v>258</v>
      </c>
      <c r="J41" s="36"/>
      <c r="K41" s="62">
        <f>IFERROR(I41/G41,0)</f>
        <v>0.4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602</v>
      </c>
      <c r="H43" s="61"/>
      <c r="I43" s="66">
        <v>240</v>
      </c>
      <c r="J43" s="36"/>
      <c r="K43" s="62">
        <f>IFERROR(I43/G43,0)</f>
        <v>0.39867109634551495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110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 t="s">
        <v>110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 t="s">
        <v>110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110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110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28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2667</v>
      </c>
      <c r="H18" s="70"/>
      <c r="I18" s="66">
        <v>2742</v>
      </c>
      <c r="J18" s="36"/>
      <c r="K18" s="62">
        <f>IFERROR((I18-G18)/G18,0)</f>
        <v>2.81214848143982E-2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2679</v>
      </c>
      <c r="H20" s="70"/>
      <c r="I20" s="66">
        <v>2754</v>
      </c>
      <c r="J20" s="36"/>
      <c r="K20" s="62">
        <f>IFERROR((I20-G20)/G20,0)</f>
        <v>2.7995520716685332E-2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918</v>
      </c>
      <c r="H22" s="70"/>
      <c r="I22" s="66">
        <v>936</v>
      </c>
      <c r="J22" s="36"/>
      <c r="K22" s="62">
        <f>IFERROR((I22-G22)/G22,0)</f>
        <v>1.9607843137254902E-2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817</v>
      </c>
      <c r="H24" s="70"/>
      <c r="I24" s="66">
        <v>833</v>
      </c>
      <c r="J24" s="36"/>
      <c r="K24" s="62">
        <f>IFERROR((I24-G24)/G24,0)</f>
        <v>1.9583843329253364E-2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25</v>
      </c>
      <c r="H26" s="70"/>
      <c r="I26" s="66">
        <v>25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1346</v>
      </c>
      <c r="H28" s="70"/>
      <c r="I28" s="66">
        <v>1386</v>
      </c>
      <c r="J28" s="36"/>
      <c r="K28" s="62">
        <f>IFERROR((I28-G28)/G28,0)</f>
        <v>2.9717682020802376E-2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3115</v>
      </c>
      <c r="H39" s="61"/>
      <c r="I39" s="66">
        <v>1300</v>
      </c>
      <c r="J39" s="36"/>
      <c r="K39" s="62">
        <f>IFERROR(I39/G39,0)</f>
        <v>0.4173354735152488</v>
      </c>
      <c r="L39" s="36"/>
      <c r="M39" s="64" t="s">
        <v>113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220</v>
      </c>
      <c r="H41" s="61"/>
      <c r="I41" s="66">
        <v>200</v>
      </c>
      <c r="J41" s="36"/>
      <c r="K41" s="62">
        <f>IFERROR(I41/G41,0)</f>
        <v>0.90909090909090906</v>
      </c>
      <c r="L41" s="36"/>
      <c r="M41" s="64" t="s">
        <v>114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1068</v>
      </c>
      <c r="H43" s="61"/>
      <c r="I43" s="66">
        <v>211</v>
      </c>
      <c r="J43" s="36"/>
      <c r="K43" s="62">
        <f>IFERROR(I43/G43,0)</f>
        <v>0.19756554307116106</v>
      </c>
      <c r="L43" s="36"/>
      <c r="M43" s="64" t="s">
        <v>115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30</v>
      </c>
      <c r="H45" s="61"/>
      <c r="I45" s="66">
        <v>30</v>
      </c>
      <c r="J45" s="36"/>
      <c r="K45" s="62">
        <f>IFERROR(I45/G45,0)</f>
        <v>1</v>
      </c>
      <c r="L45" s="36"/>
      <c r="M45" s="64" t="s">
        <v>116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15</v>
      </c>
      <c r="H47" s="61"/>
      <c r="I47" s="66">
        <v>10</v>
      </c>
      <c r="J47" s="36"/>
      <c r="K47" s="62">
        <f>IFERROR(I47/G47,0)</f>
        <v>0.66666666666666663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220</v>
      </c>
      <c r="H49" s="61"/>
      <c r="I49" s="66">
        <v>200</v>
      </c>
      <c r="J49" s="36"/>
      <c r="K49" s="62">
        <f>IFERROR(I49/G49,0)</f>
        <v>0.90909090909090906</v>
      </c>
      <c r="L49" s="36"/>
      <c r="M49" s="64" t="s">
        <v>117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220</v>
      </c>
      <c r="H51" s="61"/>
      <c r="I51" s="66">
        <v>210</v>
      </c>
      <c r="J51" s="36"/>
      <c r="K51" s="62">
        <f>IFERROR(I51/G51,0)</f>
        <v>0.95454545454545459</v>
      </c>
      <c r="L51" s="36"/>
      <c r="M51" s="64" t="s">
        <v>117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210</v>
      </c>
      <c r="H53" s="61"/>
      <c r="I53" s="66">
        <v>210</v>
      </c>
      <c r="J53" s="36"/>
      <c r="K53" s="62">
        <f>IFERROR(I53/G53,0)</f>
        <v>1</v>
      </c>
      <c r="L53" s="36"/>
      <c r="M53" s="64" t="s">
        <v>117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39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118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572</v>
      </c>
      <c r="H18" s="70"/>
      <c r="I18" s="66">
        <v>325</v>
      </c>
      <c r="J18" s="36"/>
      <c r="K18" s="62">
        <f>IFERROR((I18-G18)/G18,0)</f>
        <v>-0.43181818181818182</v>
      </c>
      <c r="L18" s="36"/>
      <c r="M18" s="64" t="s">
        <v>119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535</v>
      </c>
      <c r="H20" s="70"/>
      <c r="I20" s="66">
        <v>550</v>
      </c>
      <c r="J20" s="36"/>
      <c r="K20" s="62">
        <f>IFERROR((I20-G20)/G20,0)</f>
        <v>2.8037383177570093E-2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100</v>
      </c>
      <c r="J22" s="36"/>
      <c r="K22" s="62">
        <f>IFERROR((I22-G22)/G22,0)</f>
        <v>0</v>
      </c>
      <c r="L22" s="36"/>
      <c r="M22" s="64" t="s">
        <v>120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200</v>
      </c>
      <c r="J24" s="36"/>
      <c r="K24" s="62">
        <f>IFERROR((I24-G24)/G24,0)</f>
        <v>0</v>
      </c>
      <c r="L24" s="36"/>
      <c r="M24" s="64" t="s">
        <v>121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50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875</v>
      </c>
      <c r="H39" s="61"/>
      <c r="I39" s="66">
        <v>385</v>
      </c>
      <c r="J39" s="36"/>
      <c r="K39" s="62">
        <f>IFERROR(I39/G39,0)</f>
        <v>0.44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</v>
      </c>
      <c r="H41" s="61"/>
      <c r="I41" s="66">
        <v>42</v>
      </c>
      <c r="J41" s="36"/>
      <c r="K41" s="62">
        <f>IFERROR(I41/G41,0)</f>
        <v>0.84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325</v>
      </c>
      <c r="H43" s="61"/>
      <c r="I43" s="66">
        <v>46</v>
      </c>
      <c r="J43" s="36"/>
      <c r="K43" s="62">
        <f>IFERROR(I43/G43,0)</f>
        <v>0.14153846153846153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122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122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122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25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Los Rios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50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25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41</v>
      </c>
      <c r="H28" s="70"/>
      <c r="I28" s="66">
        <v>55</v>
      </c>
      <c r="J28" s="36"/>
      <c r="K28" s="62">
        <f>IFERROR((I28-G28)/G28,0)</f>
        <v>0.34146341463414637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</v>
      </c>
      <c r="H41" s="61"/>
      <c r="I41" s="66">
        <v>30</v>
      </c>
      <c r="J41" s="36"/>
      <c r="K41" s="62">
        <f>IFERROR(I41/G41,0)</f>
        <v>0.6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50</v>
      </c>
      <c r="H43" s="61"/>
      <c r="I43" s="66">
        <v>30</v>
      </c>
      <c r="J43" s="36"/>
      <c r="K43" s="62">
        <f>IFERROR(I43/G43,0)</f>
        <v>0.6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20</v>
      </c>
      <c r="H45" s="61"/>
      <c r="I45" s="66">
        <v>15</v>
      </c>
      <c r="J45" s="36"/>
      <c r="K45" s="62">
        <f>IFERROR(I45/G45,0)</f>
        <v>0.75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55</v>
      </c>
      <c r="H49" s="61"/>
      <c r="I49" s="66">
        <v>30</v>
      </c>
      <c r="J49" s="36"/>
      <c r="K49" s="62">
        <f>IFERROR(I49/G49,0)</f>
        <v>0.54545454545454541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30</v>
      </c>
      <c r="H51" s="61"/>
      <c r="I51" s="66">
        <v>20</v>
      </c>
      <c r="J51" s="36"/>
      <c r="K51" s="62">
        <f>IFERROR(I51/G51,0)</f>
        <v>0.66666666666666663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50</v>
      </c>
      <c r="H53" s="61"/>
      <c r="I53" s="66">
        <v>20</v>
      </c>
      <c r="J53" s="36"/>
      <c r="K53" s="62">
        <f>IFERROR(I53/G53,0)</f>
        <v>0.4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Amador</vt:lpstr>
      <vt:lpstr>Center</vt:lpstr>
      <vt:lpstr>Davis</vt:lpstr>
      <vt:lpstr>El Dorado COE</vt:lpstr>
      <vt:lpstr>Elk Grove</vt:lpstr>
      <vt:lpstr>Folsom Cordova</vt:lpstr>
      <vt:lpstr>Galt</vt:lpstr>
      <vt:lpstr>Los Rios</vt:lpstr>
      <vt:lpstr>Natomas</vt:lpstr>
      <vt:lpstr>Sac City</vt:lpstr>
      <vt:lpstr>Sacramento COE</vt:lpstr>
      <vt:lpstr>San Juan</vt:lpstr>
      <vt:lpstr>Twin Rivers</vt:lpstr>
      <vt:lpstr>Washington</vt:lpstr>
      <vt:lpstr>Sheet15</vt:lpstr>
      <vt:lpstr>Sheet16</vt:lpstr>
      <vt:lpstr>Sheet17</vt:lpstr>
      <vt:lpstr>Sheet18</vt:lpstr>
      <vt:lpstr>Sheet19</vt:lpstr>
      <vt:lpstr>Sheet20</vt:lpstr>
      <vt:lpstr>ddConsortium</vt:lpstr>
      <vt:lpstr>Amador!Print_Area</vt:lpstr>
      <vt:lpstr>Center!Print_Area</vt:lpstr>
      <vt:lpstr>Davis!Print_Area</vt:lpstr>
      <vt:lpstr>'El Dorado COE'!Print_Area</vt:lpstr>
      <vt:lpstr>'Elk Grove'!Print_Area</vt:lpstr>
      <vt:lpstr>'Folsom Cordova'!Print_Area</vt:lpstr>
      <vt:lpstr>Galt!Print_Area</vt:lpstr>
      <vt:lpstr>'Los Rios'!Print_Area</vt:lpstr>
      <vt:lpstr>Natomas!Print_Area</vt:lpstr>
      <vt:lpstr>'Sac City'!Print_Area</vt:lpstr>
      <vt:lpstr>'Sacramento COE'!Print_Area</vt:lpstr>
      <vt:lpstr>'San Juan'!Print_Area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'Twin Rivers'!Print_Area</vt:lpstr>
      <vt:lpstr>Washington!Print_Area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2015-11-02T19:36:37Z</cp:lastPrinted>
  <dcterms:created xsi:type="dcterms:W3CDTF">2015-10-06T00:58:22Z</dcterms:created>
  <dcterms:modified xsi:type="dcterms:W3CDTF">2015-12-01T03:37:51Z</dcterms:modified>
</cp:coreProperties>
</file>