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28 Capital (Los Rios)\"/>
    </mc:Choice>
  </mc:AlternateContent>
  <bookViews>
    <workbookView xWindow="0" yWindow="230" windowWidth="28800" windowHeight="12435" tabRatio="500"/>
  </bookViews>
  <sheets>
    <sheet name="Summary" sheetId="6" r:id="rId1"/>
    <sheet name="ddConsortia" sheetId="11" state="hidden" r:id="rId2"/>
    <sheet name="Amador" sheetId="13" r:id="rId3"/>
    <sheet name="Center" sheetId="37" r:id="rId4"/>
    <sheet name="Davis" sheetId="19" r:id="rId5"/>
    <sheet name="El Dorado COE" sheetId="20" r:id="rId6"/>
    <sheet name="Elk Grove" sheetId="21" r:id="rId7"/>
    <sheet name="Folsom Cordova" sheetId="22" r:id="rId8"/>
    <sheet name="Galt" sheetId="23" r:id="rId9"/>
    <sheet name="Los Rios" sheetId="24" r:id="rId10"/>
    <sheet name="Natomas" sheetId="25" r:id="rId11"/>
    <sheet name="Sac City" sheetId="26" r:id="rId12"/>
    <sheet name="Sacramento COE" sheetId="27" r:id="rId13"/>
    <sheet name="San Juan" sheetId="28" r:id="rId14"/>
    <sheet name="Twin Rivers" sheetId="29" r:id="rId15"/>
    <sheet name="Washington" sheetId="30" r:id="rId16"/>
    <sheet name="Sheet15" sheetId="31" r:id="rId17"/>
    <sheet name="Sheet16" sheetId="32" r:id="rId18"/>
    <sheet name="Sheet17" sheetId="33" r:id="rId19"/>
    <sheet name="Sheet18" sheetId="34" r:id="rId20"/>
    <sheet name="Sheet19" sheetId="35" r:id="rId21"/>
    <sheet name="Sheet20" sheetId="36" r:id="rId22"/>
  </sheets>
  <externalReferences>
    <externalReference r:id="rId23"/>
  </externalReferences>
  <definedNames>
    <definedName name="ddConsortia">[1]Census!$A$2:$A$71</definedName>
    <definedName name="ddConsortium">ddConsortia!$A$2:$A$72</definedName>
    <definedName name="_xlnm.Print_Area" localSheetId="2">Amador!$A$1:$L$55</definedName>
    <definedName name="_xlnm.Print_Area" localSheetId="3">Center!$A$1:$L$55</definedName>
    <definedName name="_xlnm.Print_Area" localSheetId="4">Davis!$A$1:$L$55</definedName>
    <definedName name="_xlnm.Print_Area" localSheetId="5">'El Dorado COE'!$A$1:$L$55</definedName>
    <definedName name="_xlnm.Print_Area" localSheetId="6">'Elk Grove'!$A$1:$L$55</definedName>
    <definedName name="_xlnm.Print_Area" localSheetId="7">'Folsom Cordova'!$A$1:$L$55</definedName>
    <definedName name="_xlnm.Print_Area" localSheetId="8">Galt!$A$1:$L$55</definedName>
    <definedName name="_xlnm.Print_Area" localSheetId="9">'Los Rios'!$A$1:$L$55</definedName>
    <definedName name="_xlnm.Print_Area" localSheetId="10">Natomas!$A$1:$L$55</definedName>
    <definedName name="_xlnm.Print_Area" localSheetId="11">'Sac City'!$A$1:$L$55</definedName>
    <definedName name="_xlnm.Print_Area" localSheetId="12">'Sacramento COE'!$A$1:$L$55</definedName>
    <definedName name="_xlnm.Print_Area" localSheetId="13">'San Juan'!$A$1:$L$55</definedName>
    <definedName name="_xlnm.Print_Area" localSheetId="16">Sheet15!$A$1:$L$55</definedName>
    <definedName name="_xlnm.Print_Area" localSheetId="17">Sheet16!$A$1:$L$55</definedName>
    <definedName name="_xlnm.Print_Area" localSheetId="18">Sheet17!$A$1:$L$55</definedName>
    <definedName name="_xlnm.Print_Area" localSheetId="19">Sheet18!$A$1:$L$55</definedName>
    <definedName name="_xlnm.Print_Area" localSheetId="20">Sheet19!$A$1:$L$55</definedName>
    <definedName name="_xlnm.Print_Area" localSheetId="21">Sheet20!$A$1:$L$55</definedName>
    <definedName name="_xlnm.Print_Area" localSheetId="0">Summary!$A$1:$L$53</definedName>
    <definedName name="_xlnm.Print_Area" localSheetId="14">'Twin Rivers'!$A$1:$L$55</definedName>
    <definedName name="_xlnm.Print_Area" localSheetId="15">Washington!$A$1:$L$55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1" i="6" l="1"/>
  <c r="G51" i="6"/>
  <c r="K51" i="6"/>
  <c r="I49" i="6"/>
  <c r="G49" i="6"/>
  <c r="K49" i="6"/>
  <c r="I47" i="6"/>
  <c r="G47" i="6"/>
  <c r="K47" i="6"/>
  <c r="I45" i="6"/>
  <c r="G45" i="6"/>
  <c r="K45" i="6"/>
  <c r="I43" i="6"/>
  <c r="G43" i="6"/>
  <c r="K43" i="6"/>
  <c r="I41" i="6"/>
  <c r="G41" i="6"/>
  <c r="K41" i="6"/>
  <c r="I39" i="6"/>
  <c r="G39" i="6"/>
  <c r="K39" i="6"/>
  <c r="I37" i="6"/>
  <c r="G37" i="6"/>
  <c r="K37" i="6"/>
  <c r="K53" i="37"/>
  <c r="K53" i="19"/>
  <c r="K53" i="20"/>
  <c r="K53" i="21"/>
  <c r="K53" i="22"/>
  <c r="K53" i="23"/>
  <c r="K53" i="24"/>
  <c r="K53" i="25"/>
  <c r="K53" i="26"/>
  <c r="K53" i="27"/>
  <c r="K53" i="28"/>
  <c r="K53" i="29"/>
  <c r="K53" i="30"/>
  <c r="K53" i="31"/>
  <c r="K53" i="32"/>
  <c r="K53" i="33"/>
  <c r="K53" i="34"/>
  <c r="K53" i="35"/>
  <c r="K53" i="36"/>
  <c r="K53" i="13"/>
  <c r="K51" i="37"/>
  <c r="K51" i="19"/>
  <c r="K51" i="20"/>
  <c r="K51" i="21"/>
  <c r="K51" i="22"/>
  <c r="K51" i="23"/>
  <c r="K51" i="24"/>
  <c r="K51" i="25"/>
  <c r="K51" i="26"/>
  <c r="K51" i="27"/>
  <c r="K51" i="28"/>
  <c r="K51" i="29"/>
  <c r="K51" i="30"/>
  <c r="K51" i="31"/>
  <c r="K51" i="32"/>
  <c r="K51" i="33"/>
  <c r="K51" i="34"/>
  <c r="K51" i="35"/>
  <c r="K51" i="36"/>
  <c r="K51" i="13"/>
  <c r="K49" i="37"/>
  <c r="K49" i="19"/>
  <c r="K49" i="20"/>
  <c r="K49" i="21"/>
  <c r="K49" i="22"/>
  <c r="K49" i="23"/>
  <c r="K49" i="24"/>
  <c r="K49" i="25"/>
  <c r="K49" i="26"/>
  <c r="K49" i="27"/>
  <c r="K49" i="28"/>
  <c r="K49" i="29"/>
  <c r="K49" i="30"/>
  <c r="K49" i="31"/>
  <c r="K49" i="32"/>
  <c r="K49" i="33"/>
  <c r="K49" i="34"/>
  <c r="K49" i="35"/>
  <c r="K49" i="36"/>
  <c r="K49" i="13"/>
  <c r="K47" i="37"/>
  <c r="K47" i="19"/>
  <c r="K47" i="20"/>
  <c r="K47" i="21"/>
  <c r="K47" i="22"/>
  <c r="K47" i="23"/>
  <c r="K47" i="24"/>
  <c r="K47" i="25"/>
  <c r="K47" i="26"/>
  <c r="K47" i="27"/>
  <c r="K47" i="28"/>
  <c r="K47" i="29"/>
  <c r="K47" i="30"/>
  <c r="K47" i="31"/>
  <c r="K47" i="32"/>
  <c r="K47" i="33"/>
  <c r="K47" i="34"/>
  <c r="K47" i="35"/>
  <c r="K47" i="36"/>
  <c r="K47" i="13"/>
  <c r="K45" i="37"/>
  <c r="K45" i="19"/>
  <c r="K45" i="20"/>
  <c r="K45" i="21"/>
  <c r="K45" i="22"/>
  <c r="K45" i="23"/>
  <c r="K45" i="24"/>
  <c r="K45" i="25"/>
  <c r="K45" i="26"/>
  <c r="K45" i="27"/>
  <c r="K45" i="28"/>
  <c r="K45" i="29"/>
  <c r="K45" i="30"/>
  <c r="K45" i="31"/>
  <c r="K45" i="32"/>
  <c r="K45" i="33"/>
  <c r="K45" i="34"/>
  <c r="K45" i="35"/>
  <c r="K45" i="36"/>
  <c r="K45" i="13"/>
  <c r="K43" i="37"/>
  <c r="K43" i="19"/>
  <c r="K43" i="20"/>
  <c r="K43" i="21"/>
  <c r="K43" i="22"/>
  <c r="K43" i="23"/>
  <c r="K43" i="24"/>
  <c r="K43" i="25"/>
  <c r="K43" i="26"/>
  <c r="K43" i="27"/>
  <c r="K43" i="28"/>
  <c r="K43" i="29"/>
  <c r="K43" i="30"/>
  <c r="K43" i="31"/>
  <c r="K43" i="32"/>
  <c r="K43" i="33"/>
  <c r="K43" i="34"/>
  <c r="K43" i="35"/>
  <c r="K43" i="36"/>
  <c r="K43" i="13"/>
  <c r="K41" i="37"/>
  <c r="K41" i="19"/>
  <c r="K41" i="20"/>
  <c r="K41" i="21"/>
  <c r="K41" i="22"/>
  <c r="K41" i="23"/>
  <c r="K41" i="24"/>
  <c r="K41" i="25"/>
  <c r="K41" i="26"/>
  <c r="K41" i="27"/>
  <c r="K41" i="28"/>
  <c r="K41" i="29"/>
  <c r="K41" i="30"/>
  <c r="K41" i="31"/>
  <c r="K41" i="32"/>
  <c r="K41" i="33"/>
  <c r="K41" i="34"/>
  <c r="K41" i="35"/>
  <c r="K41" i="36"/>
  <c r="K41" i="13"/>
  <c r="K39" i="37"/>
  <c r="K39" i="19"/>
  <c r="K39" i="20"/>
  <c r="K39" i="21"/>
  <c r="K39" i="22"/>
  <c r="K39" i="23"/>
  <c r="K39" i="24"/>
  <c r="K39" i="25"/>
  <c r="K39" i="26"/>
  <c r="K39" i="27"/>
  <c r="K39" i="28"/>
  <c r="K39" i="29"/>
  <c r="K39" i="30"/>
  <c r="K39" i="31"/>
  <c r="K39" i="32"/>
  <c r="K39" i="33"/>
  <c r="K39" i="34"/>
  <c r="K39" i="35"/>
  <c r="K39" i="36"/>
  <c r="K39" i="13"/>
  <c r="I28" i="6"/>
  <c r="G28" i="6"/>
  <c r="K28" i="6"/>
  <c r="I26" i="6"/>
  <c r="G26" i="6"/>
  <c r="K26" i="6"/>
  <c r="I24" i="6"/>
  <c r="G24" i="6"/>
  <c r="K24" i="6"/>
  <c r="I22" i="6"/>
  <c r="G22" i="6"/>
  <c r="K22" i="6"/>
  <c r="I20" i="6"/>
  <c r="G20" i="6"/>
  <c r="K20" i="6"/>
  <c r="I18" i="6"/>
  <c r="G18" i="6"/>
  <c r="K18" i="6"/>
  <c r="I16" i="6"/>
  <c r="G16" i="6"/>
  <c r="K16" i="6"/>
  <c r="K30" i="37"/>
  <c r="K30" i="19"/>
  <c r="K30" i="20"/>
  <c r="K30" i="21"/>
  <c r="K30" i="22"/>
  <c r="K30" i="23"/>
  <c r="K30" i="24"/>
  <c r="K30" i="25"/>
  <c r="K30" i="26"/>
  <c r="K30" i="27"/>
  <c r="K30" i="28"/>
  <c r="K30" i="29"/>
  <c r="K30" i="30"/>
  <c r="K30" i="31"/>
  <c r="K30" i="32"/>
  <c r="K30" i="33"/>
  <c r="K30" i="34"/>
  <c r="K30" i="35"/>
  <c r="K30" i="36"/>
  <c r="K30" i="13"/>
  <c r="K28" i="37"/>
  <c r="K28" i="19"/>
  <c r="K28" i="20"/>
  <c r="K28" i="21"/>
  <c r="K28" i="22"/>
  <c r="K28" i="23"/>
  <c r="K28" i="24"/>
  <c r="K28" i="25"/>
  <c r="K28" i="26"/>
  <c r="K28" i="27"/>
  <c r="K28" i="28"/>
  <c r="K28" i="29"/>
  <c r="K28" i="30"/>
  <c r="K28" i="31"/>
  <c r="K28" i="32"/>
  <c r="K28" i="33"/>
  <c r="K28" i="34"/>
  <c r="K28" i="35"/>
  <c r="K28" i="36"/>
  <c r="K28" i="13"/>
  <c r="K26" i="37"/>
  <c r="K26" i="19"/>
  <c r="K26" i="20"/>
  <c r="K26" i="21"/>
  <c r="K26" i="22"/>
  <c r="K26" i="23"/>
  <c r="K26" i="24"/>
  <c r="K26" i="25"/>
  <c r="K26" i="26"/>
  <c r="K26" i="27"/>
  <c r="K26" i="28"/>
  <c r="K26" i="29"/>
  <c r="K26" i="30"/>
  <c r="K26" i="31"/>
  <c r="K26" i="32"/>
  <c r="K26" i="33"/>
  <c r="K26" i="34"/>
  <c r="K26" i="35"/>
  <c r="K26" i="36"/>
  <c r="K26" i="13"/>
  <c r="K24" i="37"/>
  <c r="K24" i="19"/>
  <c r="K24" i="20"/>
  <c r="K24" i="21"/>
  <c r="K24" i="22"/>
  <c r="K24" i="23"/>
  <c r="K24" i="24"/>
  <c r="K24" i="25"/>
  <c r="K24" i="26"/>
  <c r="K24" i="27"/>
  <c r="K24" i="28"/>
  <c r="K24" i="29"/>
  <c r="K24" i="30"/>
  <c r="K24" i="31"/>
  <c r="K24" i="32"/>
  <c r="K24" i="33"/>
  <c r="K24" i="34"/>
  <c r="K24" i="35"/>
  <c r="K24" i="36"/>
  <c r="K24" i="13"/>
  <c r="K22" i="37"/>
  <c r="K22" i="19"/>
  <c r="K22" i="20"/>
  <c r="K22" i="21"/>
  <c r="K22" i="22"/>
  <c r="K22" i="23"/>
  <c r="K22" i="24"/>
  <c r="K22" i="25"/>
  <c r="K22" i="26"/>
  <c r="K22" i="27"/>
  <c r="K22" i="28"/>
  <c r="K22" i="29"/>
  <c r="K22" i="30"/>
  <c r="K22" i="31"/>
  <c r="K22" i="32"/>
  <c r="K22" i="33"/>
  <c r="K22" i="34"/>
  <c r="K22" i="35"/>
  <c r="K22" i="36"/>
  <c r="K22" i="13"/>
  <c r="K20" i="37"/>
  <c r="K20" i="19"/>
  <c r="K20" i="20"/>
  <c r="K20" i="21"/>
  <c r="K20" i="22"/>
  <c r="K20" i="23"/>
  <c r="K20" i="24"/>
  <c r="K20" i="25"/>
  <c r="K20" i="26"/>
  <c r="K20" i="27"/>
  <c r="K20" i="28"/>
  <c r="K20" i="29"/>
  <c r="K20" i="30"/>
  <c r="K20" i="31"/>
  <c r="K20" i="32"/>
  <c r="K20" i="33"/>
  <c r="K20" i="34"/>
  <c r="K20" i="35"/>
  <c r="K20" i="36"/>
  <c r="K20" i="13"/>
  <c r="K18" i="37"/>
  <c r="K18" i="19"/>
  <c r="K18" i="20"/>
  <c r="K18" i="21"/>
  <c r="K18" i="22"/>
  <c r="K18" i="23"/>
  <c r="K18" i="24"/>
  <c r="K18" i="25"/>
  <c r="K18" i="26"/>
  <c r="K18" i="27"/>
  <c r="K18" i="28"/>
  <c r="K18" i="29"/>
  <c r="K18" i="30"/>
  <c r="K18" i="31"/>
  <c r="K18" i="32"/>
  <c r="K18" i="33"/>
  <c r="K18" i="34"/>
  <c r="K18" i="35"/>
  <c r="K18" i="36"/>
  <c r="K18" i="13"/>
  <c r="E8" i="37"/>
  <c r="E8" i="36"/>
  <c r="E8" i="35"/>
  <c r="E8" i="34"/>
  <c r="E8" i="33"/>
  <c r="E8" i="32"/>
  <c r="E8" i="31"/>
  <c r="E8" i="30"/>
  <c r="E8" i="29"/>
  <c r="E8" i="28"/>
  <c r="E8" i="27"/>
  <c r="E8" i="26"/>
  <c r="E8" i="25"/>
  <c r="E8" i="24"/>
  <c r="E8" i="23"/>
  <c r="E8" i="22"/>
  <c r="E8" i="21"/>
  <c r="E8" i="20"/>
  <c r="E8" i="19"/>
  <c r="E8" i="13"/>
</calcChain>
</file>

<file path=xl/sharedStrings.xml><?xml version="1.0" encoding="utf-8"?>
<sst xmlns="http://schemas.openxmlformats.org/spreadsheetml/2006/main" count="720" uniqueCount="134">
  <si>
    <t>Projected Target Rate (%) for 2015-2016  </t>
  </si>
  <si>
    <t>Projected number of Students with this goal</t>
  </si>
  <si>
    <t>Projected number achieving the performance outcome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</si>
  <si>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</si>
  <si>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</si>
  <si>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</si>
  <si>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</si>
  <si>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</si>
  <si>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</si>
  <si>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</si>
  <si>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</si>
  <si>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AY 2013-2014 Numbers From AB86 Final Plan</t>
  </si>
  <si>
    <t>Projected Target for
2015-2016</t>
  </si>
  <si>
    <t>Consortium Name:</t>
  </si>
  <si>
    <t>Cerritos</t>
  </si>
  <si>
    <t>Member Name:</t>
  </si>
  <si>
    <t>Regional Consortia</t>
  </si>
  <si>
    <t>Allan Hancock</t>
  </si>
  <si>
    <t>Antelope Valley</t>
  </si>
  <si>
    <t>Barstow</t>
  </si>
  <si>
    <t>Butte-Glenn</t>
  </si>
  <si>
    <t>Cabrillo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</si>
  <si>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</si>
  <si>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</si>
  <si>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</si>
  <si>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</si>
  <si>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</si>
  <si>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</si>
  <si>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</si>
  <si>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</si>
  <si>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</si>
  <si>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</si>
  <si>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</si>
  <si>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</si>
  <si>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</si>
  <si>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</si>
  <si>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</si>
  <si>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</si>
  <si>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</si>
  <si>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</si>
  <si>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</si>
  <si>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</si>
  <si>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</si>
  <si>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</si>
  <si>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</si>
  <si>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</si>
  <si>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</si>
  <si>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</si>
  <si>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</si>
  <si>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</si>
  <si>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</si>
  <si>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</si>
  <si>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</si>
  <si>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</si>
  <si>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</si>
  <si>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</si>
  <si>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</si>
  <si>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</si>
  <si>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</si>
  <si>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</si>
  <si>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</si>
  <si>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</si>
  <si>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</si>
  <si>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</si>
  <si>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</si>
  <si>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</si>
  <si>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</si>
  <si>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</si>
  <si>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</si>
  <si>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</si>
  <si>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</si>
  <si>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</si>
  <si>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</si>
  <si>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</si>
  <si>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</si>
  <si>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</si>
  <si>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</si>
  <si>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</si>
  <si>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</si>
  <si>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</si>
  <si>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</si>
  <si>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</si>
  <si>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</si>
  <si>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</si>
  <si>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</si>
  <si>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</si>
  <si>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</si>
  <si>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r>
      <t xml:space="preserve">Table 6.1 Levels of Service by Program Area and Member (Projected Targets). </t>
    </r>
    <r>
      <rPr>
        <sz val="12"/>
        <color theme="1"/>
        <rFont val="Arial"/>
        <family val="2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theme="1"/>
        <rFont val="Arial"/>
        <family val="2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theme="1"/>
        <rFont val="Arial"/>
        <family val="2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theme="1"/>
        <rFont val="Arial"/>
        <family val="2"/>
      </rPr>
      <t xml:space="preserve">It is understood that these figures will change over the course of implementation, so this would be your best estimate at this time. </t>
    </r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</si>
  <si>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</si>
  <si>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6.1b - English as a second language</t>
  </si>
  <si>
    <t>Projected Percent Change (%) for 2015-2016  </t>
  </si>
  <si>
    <t>AB104 Block Grant Consortium Performance Measures Form</t>
  </si>
  <si>
    <t>Notes</t>
  </si>
  <si>
    <t>Consortium:</t>
  </si>
  <si>
    <t>6.1a - Adult Education (ABE, ASE, Basic Skills)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</si>
  <si>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</si>
  <si>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</si>
  <si>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</si>
  <si>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</si>
  <si>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</si>
  <si>
    <t>Amador County Unified School District</t>
  </si>
  <si>
    <t>2013-2014 data included concurrent enrolled high school credit recovery students</t>
  </si>
  <si>
    <t>N/A</t>
  </si>
  <si>
    <t>New Program</t>
  </si>
  <si>
    <t>Center Unified School District</t>
  </si>
  <si>
    <t>Davis Joint Unified School District</t>
  </si>
  <si>
    <t>Is this only for career tech education students or all students?</t>
  </si>
  <si>
    <t>Due to budget uncertainty at the beginning of 2015-16, ESL sections were reduced from 8 to 3.</t>
  </si>
  <si>
    <t>Did not exist in 13-14.  Not currently in plan for 15-16.</t>
  </si>
  <si>
    <t>El Dorado County Office of Education</t>
  </si>
  <si>
    <t>Currently data not tracked</t>
  </si>
  <si>
    <t>Not WIOA funded</t>
  </si>
  <si>
    <t>Elk Grove Unified School District</t>
  </si>
  <si>
    <t xml:space="preserve">Students do not choose this goal. This number reflects all sts enrolled for whom EGACE has set the goal. </t>
  </si>
  <si>
    <t>Data for non-correctional CTE programs only</t>
  </si>
  <si>
    <t>Inlcudes correctional and non-correctional student data</t>
  </si>
  <si>
    <t xml:space="preserve">Includes community college and training programs. Expect an addition 32 students to transition that did not choose this goal. </t>
  </si>
  <si>
    <t xml:space="preserve">Data for non-correctional CTE programs only. </t>
  </si>
  <si>
    <t>Folsom Cordova Unified School District</t>
  </si>
  <si>
    <t>2013 was the last year for the old GED test, thus we had a spike in student enrollment in ABE/HSE programs as students strived to complete all test prior to January 31st.</t>
  </si>
  <si>
    <t>Included in our ASE, ESL, and CTE counts</t>
  </si>
  <si>
    <t>Included in our ASE and ESL counts</t>
  </si>
  <si>
    <t>We currently do not track this information.</t>
  </si>
  <si>
    <t>Galt Joint Union High School District</t>
  </si>
  <si>
    <t>Erroneously counted college level classes in  AY 2-13-14</t>
  </si>
  <si>
    <t>Overall decreased enrollments in 2015-16</t>
  </si>
  <si>
    <t>Overall decreased enrollments in 2015-16; Sacramento CC negatively impacted by ESL cuts in Sacramento City USD</t>
  </si>
  <si>
    <t>Natomas Unified School District</t>
  </si>
  <si>
    <t>Sacramento City Unified School District</t>
  </si>
  <si>
    <t>Sacramento County Office of Education</t>
  </si>
  <si>
    <t>San Juan Unified School District</t>
  </si>
  <si>
    <t>In 2013-14 had 607 Apprentices</t>
  </si>
  <si>
    <t>Twin Rivers Unified School District</t>
  </si>
  <si>
    <t>Washington Unified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</si>
</sst>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rgb="FF0070C0"/>
      <name val="Arial"/>
      <family val="2"/>
    </font>
    <font>
      <sz val="20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i/>
      <sz val="12"/>
      <color theme="8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6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6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02">
    <xf numFmtId="0" fontId="0" fillId="0" borderId="0" xfId="0"/>
    <xf numFmtId="165" fontId="18" fillId="0" borderId="10" xfId="4" quotePrefix="1" applyNumberFormat="1" applyFont="1" applyBorder="1" applyAlignment="1">
      <alignment horizontal="center" vertical="center"/>
    </xf>
    <xf numFmtId="0" fontId="18" fillId="0" borderId="0" xfId="0" quotePrefix="1" applyNumberFormat="1" applyFont="1"/>
    <xf numFmtId="0" fontId="6" fillId="0" borderId="11" xfId="5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18" fillId="0" borderId="11" xfId="0" quotePrefix="1" applyNumberFormat="1" applyFont="1" applyBorder="1"/>
    <xf numFmtId="0" fontId="3" fillId="0" borderId="0" xfId="0" applyFont="1"/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protection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0" xfId="3" applyFont="1" applyFill="1" applyProtection="1">
      <protection hidden="1"/>
    </xf>
    <xf numFmtId="0" fontId="21" fillId="2" borderId="0" xfId="3" applyFont="1" applyFill="1" applyAlignment="1" applyProtection="1">
      <alignment horizontal="left" vertical="top" wrapText="1"/>
      <protection hidden="1"/>
    </xf>
    <xf numFmtId="0" fontId="21" fillId="2" borderId="0" xfId="3" applyFont="1" applyFill="1" applyProtection="1"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Border="1" applyProtection="1">
      <protection hidden="1"/>
    </xf>
    <xf numFmtId="0" fontId="3" fillId="2" borderId="0" xfId="3" applyFont="1" applyFill="1" applyProtection="1">
      <protection hidden="1"/>
    </xf>
    <xf numFmtId="0" fontId="3" fillId="2" borderId="2" xfId="3" applyFont="1" applyFill="1" applyBorder="1" applyProtection="1">
      <protection hidden="1"/>
    </xf>
    <xf numFmtId="0" fontId="3" fillId="2" borderId="3" xfId="3" applyFont="1" applyFill="1" applyBorder="1" applyProtection="1">
      <protection hidden="1"/>
    </xf>
    <xf numFmtId="0" fontId="7" fillId="2" borderId="4" xfId="3" applyFont="1" applyFill="1" applyBorder="1" applyAlignment="1" applyProtection="1">
      <alignment vertical="center" wrapText="1"/>
      <protection hidden="1"/>
    </xf>
    <xf numFmtId="164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Protection="1">
      <protection hidden="1"/>
    </xf>
    <xf numFmtId="0" fontId="3" fillId="2" borderId="6" xfId="3" applyFont="1" applyFill="1" applyBorder="1" applyProtection="1"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3" fillId="2" borderId="8" xfId="3" applyFont="1" applyFill="1" applyBorder="1" applyProtection="1">
      <protection hidden="1"/>
    </xf>
    <xf numFmtId="0" fontId="10" fillId="2" borderId="0" xfId="3" applyFont="1" applyFill="1" applyAlignment="1" applyProtection="1">
      <alignment wrapText="1"/>
      <protection hidden="1"/>
    </xf>
    <xf numFmtId="0" fontId="10" fillId="2" borderId="6" xfId="3" applyFont="1" applyFill="1" applyBorder="1" applyAlignment="1" applyProtection="1">
      <alignment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8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Protection="1">
      <protection hidden="1"/>
    </xf>
    <xf numFmtId="0" fontId="10" fillId="2" borderId="6" xfId="3" applyFont="1" applyFill="1" applyBorder="1" applyProtection="1"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164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10" fillId="2" borderId="6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1" fontId="3" fillId="2" borderId="0" xfId="3" applyNumberFormat="1" applyFont="1" applyFill="1" applyBorder="1" applyAlignment="1" applyProtection="1">
      <alignment horizontal="center" vertical="center"/>
      <protection hidden="1"/>
    </xf>
    <xf numFmtId="9" fontId="14" fillId="4" borderId="1" xfId="2" applyFont="1" applyFill="1" applyBorder="1" applyAlignment="1" applyProtection="1">
      <alignment horizontal="center" vertical="center"/>
      <protection hidden="1"/>
    </xf>
    <xf numFmtId="0" fontId="10" fillId="2" borderId="8" xfId="3" applyFont="1" applyFill="1" applyBorder="1" applyAlignment="1" applyProtection="1">
      <alignment vertical="center"/>
      <protection hidden="1"/>
    </xf>
    <xf numFmtId="0" fontId="21" fillId="2" borderId="0" xfId="3" applyFont="1" applyFill="1" applyBorder="1" applyProtection="1">
      <protection hidden="1"/>
    </xf>
    <xf numFmtId="0" fontId="21" fillId="2" borderId="6" xfId="3" applyFont="1" applyFill="1" applyBorder="1" applyProtection="1">
      <protection hidden="1"/>
    </xf>
    <xf numFmtId="166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164" fontId="4" fillId="2" borderId="0" xfId="3" applyNumberFormat="1" applyFont="1" applyFill="1" applyProtection="1">
      <protection hidden="1"/>
    </xf>
    <xf numFmtId="0" fontId="16" fillId="0" borderId="0" xfId="0" applyFont="1" applyAlignment="1" applyProtection="1">
      <alignment horizontal="left" wrapText="1" indent="1"/>
      <protection hidden="1"/>
    </xf>
    <xf numFmtId="0" fontId="3" fillId="2" borderId="13" xfId="3" applyFont="1" applyFill="1" applyBorder="1" applyProtection="1">
      <protection hidden="1"/>
    </xf>
    <xf numFmtId="0" fontId="3" fillId="2" borderId="10" xfId="3" applyFont="1" applyFill="1" applyBorder="1" applyProtection="1">
      <protection hidden="1"/>
    </xf>
    <xf numFmtId="1" fontId="3" fillId="2" borderId="10" xfId="3" applyNumberFormat="1" applyFont="1" applyFill="1" applyBorder="1" applyAlignment="1" applyProtection="1">
      <alignment horizontal="center"/>
      <protection hidden="1"/>
    </xf>
    <xf numFmtId="164" fontId="4" fillId="2" borderId="10" xfId="3" applyNumberFormat="1" applyFont="1" applyFill="1" applyBorder="1" applyAlignment="1" applyProtection="1">
      <alignment horizontal="center"/>
      <protection hidden="1"/>
    </xf>
    <xf numFmtId="0" fontId="3" fillId="2" borderId="14" xfId="3" applyFont="1" applyFill="1" applyBorder="1" applyProtection="1">
      <protection hidden="1"/>
    </xf>
    <xf numFmtId="1" fontId="3" fillId="2" borderId="0" xfId="3" applyNumberFormat="1" applyFont="1" applyFill="1" applyProtection="1">
      <protection hidden="1"/>
    </xf>
    <xf numFmtId="1" fontId="3" fillId="2" borderId="0" xfId="3" applyNumberFormat="1" applyFont="1" applyFill="1" applyBorder="1" applyProtection="1">
      <protection hidden="1"/>
    </xf>
    <xf numFmtId="164" fontId="4" fillId="2" borderId="0" xfId="3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Border="1" applyProtection="1">
      <protection hidden="1"/>
    </xf>
    <xf numFmtId="164" fontId="20" fillId="2" borderId="0" xfId="1" applyNumberFormat="1" applyFont="1" applyFill="1" applyBorder="1" applyAlignment="1" applyProtection="1">
      <alignment vertical="center"/>
      <protection hidden="1"/>
    </xf>
    <xf numFmtId="164" fontId="1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horizontal="left" vertical="top" wrapText="1"/>
      <protection hidden="1"/>
    </xf>
    <xf numFmtId="164" fontId="4" fillId="2" borderId="0" xfId="3" applyNumberFormat="1" applyFont="1" applyFill="1" applyBorder="1" applyAlignment="1" applyProtection="1">
      <alignment horizontal="left" vertical="top" wrapText="1"/>
      <protection hidden="1"/>
    </xf>
    <xf numFmtId="0" fontId="7" fillId="2" borderId="3" xfId="3" applyFont="1" applyFill="1" applyBorder="1" applyAlignment="1" applyProtection="1">
      <alignment vertical="center" wrapText="1"/>
      <protection hidden="1"/>
    </xf>
    <xf numFmtId="1" fontId="13" fillId="2" borderId="0" xfId="3" applyNumberFormat="1" applyFont="1" applyFill="1" applyBorder="1" applyAlignment="1" applyProtection="1">
      <alignment horizontal="center" vertical="center"/>
      <protection hidden="1"/>
    </xf>
    <xf numFmtId="9" fontId="3" fillId="5" borderId="1" xfId="2" applyFont="1" applyFill="1" applyBorder="1" applyAlignment="1" applyProtection="1">
      <alignment horizontal="center" vertical="center"/>
      <protection hidden="1"/>
    </xf>
    <xf numFmtId="0" fontId="24" fillId="2" borderId="0" xfId="3" applyFont="1" applyFill="1" applyBorder="1" applyAlignment="1" applyProtection="1">
      <alignment horizontal="center" vertical="center" wrapText="1"/>
      <protection hidden="1"/>
    </xf>
    <xf numFmtId="9" fontId="28" fillId="3" borderId="1" xfId="2" applyFont="1" applyFill="1" applyBorder="1" applyAlignment="1" applyProtection="1">
      <alignment horizontal="left" vertical="top"/>
      <protection locked="0"/>
    </xf>
    <xf numFmtId="0" fontId="28" fillId="2" borderId="0" xfId="3" applyFont="1" applyFill="1" applyAlignment="1" applyProtection="1">
      <alignment horizontal="left" vertical="top"/>
      <protection hidden="1"/>
    </xf>
    <xf numFmtId="0" fontId="28" fillId="3" borderId="1" xfId="1" applyNumberFormat="1" applyFont="1" applyFill="1" applyBorder="1" applyAlignment="1" applyProtection="1">
      <alignment horizontal="center" vertical="center"/>
      <protection locked="0"/>
    </xf>
    <xf numFmtId="0" fontId="28" fillId="2" borderId="0" xfId="3" applyFont="1" applyFill="1" applyProtection="1">
      <protection hidden="1"/>
    </xf>
    <xf numFmtId="0" fontId="28" fillId="2" borderId="0" xfId="3" applyFont="1" applyFill="1" applyProtection="1">
      <protection locked="0"/>
    </xf>
    <xf numFmtId="0" fontId="29" fillId="2" borderId="0" xfId="3" applyFont="1" applyFill="1" applyBorder="1" applyAlignment="1" applyProtection="1">
      <alignment horizontal="center" vertical="center" wrapText="1"/>
      <protection hidden="1"/>
    </xf>
    <xf numFmtId="1" fontId="28" fillId="2" borderId="0" xfId="3" applyNumberFormat="1" applyFont="1" applyFill="1" applyBorder="1" applyAlignment="1" applyProtection="1">
      <alignment horizontal="center" vertical="center"/>
      <protection hidden="1"/>
    </xf>
    <xf numFmtId="0" fontId="25" fillId="2" borderId="0" xfId="0" applyFont="1" applyFill="1" applyAlignment="1" applyProtection="1">
      <alignment horizontal="left" vertical="center" wrapText="1" indent="5"/>
      <protection hidden="1"/>
    </xf>
    <xf numFmtId="0" fontId="8" fillId="2" borderId="7" xfId="3" applyFont="1" applyFill="1" applyBorder="1" applyAlignment="1" applyProtection="1">
      <alignment horizontal="center" vertical="center" wrapText="1"/>
      <protection hidden="1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2" xfId="3" applyFont="1" applyFill="1" applyBorder="1" applyAlignment="1" applyProtection="1">
      <alignment horizontal="center" vertical="center" wrapText="1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9" fillId="2" borderId="7" xfId="3" applyFont="1" applyFill="1" applyBorder="1" applyAlignment="1" applyProtection="1">
      <alignment horizontal="center" vertical="center" wrapText="1"/>
      <protection hidden="1"/>
    </xf>
    <xf numFmtId="0" fontId="9" fillId="2" borderId="9" xfId="3" applyFont="1" applyFill="1" applyBorder="1" applyAlignment="1" applyProtection="1">
      <alignment horizontal="center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0" fontId="23" fillId="2" borderId="15" xfId="3" applyFont="1" applyFill="1" applyBorder="1" applyAlignment="1" applyProtection="1">
      <alignment horizontal="left" vertical="center" indent="1"/>
      <protection hidden="1"/>
    </xf>
    <xf numFmtId="0" fontId="23" fillId="2" borderId="16" xfId="3" applyFont="1" applyFill="1" applyBorder="1" applyAlignment="1" applyProtection="1">
      <alignment horizontal="left" vertical="center" indent="1"/>
      <protection hidden="1"/>
    </xf>
    <xf numFmtId="0" fontId="23" fillId="2" borderId="17" xfId="3" applyFont="1" applyFill="1" applyBorder="1" applyAlignment="1" applyProtection="1">
      <alignment horizontal="left" vertical="center" indent="1"/>
      <protection hidden="1"/>
    </xf>
    <xf numFmtId="0" fontId="23" fillId="2" borderId="15" xfId="3" applyFont="1" applyFill="1" applyBorder="1" applyAlignment="1" applyProtection="1">
      <alignment horizontal="left" vertical="center" wrapText="1" indent="1"/>
      <protection hidden="1"/>
    </xf>
    <xf numFmtId="0" fontId="23" fillId="2" borderId="16" xfId="3" applyFont="1" applyFill="1" applyBorder="1" applyAlignment="1" applyProtection="1">
      <alignment horizontal="left" vertical="center" wrapText="1" indent="1"/>
      <protection hidden="1"/>
    </xf>
    <xf numFmtId="0" fontId="23" fillId="2" borderId="17" xfId="3" applyFont="1" applyFill="1" applyBorder="1" applyAlignment="1" applyProtection="1">
      <alignment horizontal="left" vertical="center" wrapText="1" indent="1"/>
      <protection hidden="1"/>
    </xf>
    <xf numFmtId="0" fontId="30" fillId="3" borderId="15" xfId="3" applyFont="1" applyFill="1" applyBorder="1" applyAlignment="1" applyProtection="1">
      <alignment horizontal="center" vertical="center"/>
      <protection locked="0"/>
    </xf>
    <xf numFmtId="0" fontId="30" fillId="3" borderId="16" xfId="3" applyFont="1" applyFill="1" applyBorder="1" applyAlignment="1" applyProtection="1">
      <alignment horizontal="center" vertical="center"/>
      <protection locked="0"/>
    </xf>
    <xf numFmtId="0" fontId="30" fillId="3" borderId="17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top" wrapText="1"/>
      <protection hidden="1"/>
    </xf>
    <xf numFmtId="0" fontId="20" fillId="2" borderId="0" xfId="3" applyFont="1" applyFill="1" applyAlignment="1" applyProtection="1">
      <alignment horizontal="left" vertical="center"/>
      <protection hidden="1"/>
    </xf>
    <xf numFmtId="0" fontId="15" fillId="0" borderId="10" xfId="0" applyFont="1" applyBorder="1" applyAlignment="1" applyProtection="1">
      <alignment horizontal="left" vertical="top" wrapText="1"/>
      <protection hidden="1"/>
    </xf>
    <xf numFmtId="0" fontId="19" fillId="2" borderId="10" xfId="3" applyFont="1" applyFill="1" applyBorder="1" applyAlignment="1" applyProtection="1">
      <alignment horizontal="left" vertical="center" wrapText="1"/>
      <protection hidden="1"/>
    </xf>
    <xf numFmtId="0" fontId="9" fillId="2" borderId="21" xfId="3" applyFont="1" applyFill="1" applyBorder="1" applyAlignment="1" applyProtection="1">
      <alignment horizontal="center" vertical="center" wrapText="1"/>
      <protection hidden="1"/>
    </xf>
    <xf numFmtId="0" fontId="9" fillId="2" borderId="22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  <xf numFmtId="0" fontId="8" fillId="2" borderId="21" xfId="3" applyFont="1" applyFill="1" applyBorder="1" applyAlignment="1" applyProtection="1">
      <alignment horizontal="center" vertical="center" wrapText="1"/>
      <protection hidden="1"/>
    </xf>
    <xf numFmtId="0" fontId="8" fillId="2" borderId="22" xfId="3" applyFont="1" applyFill="1" applyBorder="1" applyAlignment="1" applyProtection="1">
      <alignment horizontal="center" vertical="center" wrapText="1"/>
      <protection hidden="1"/>
    </xf>
    <xf numFmtId="0" fontId="8" fillId="2" borderId="23" xfId="3" applyFont="1" applyFill="1" applyBorder="1" applyAlignment="1" applyProtection="1">
      <alignment horizontal="center" vertical="center" wrapText="1"/>
      <protection hidden="1"/>
    </xf>
    <xf numFmtId="164" fontId="20" fillId="5" borderId="18" xfId="1" applyNumberFormat="1" applyFont="1" applyFill="1" applyBorder="1" applyAlignment="1" applyProtection="1">
      <alignment horizontal="center" vertical="center"/>
      <protection hidden="1"/>
    </xf>
    <xf numFmtId="164" fontId="20" fillId="5" borderId="19" xfId="1" applyNumberFormat="1" applyFont="1" applyFill="1" applyBorder="1" applyAlignment="1" applyProtection="1">
      <alignment horizontal="center" vertical="center"/>
      <protection hidden="1"/>
    </xf>
    <xf numFmtId="164" fontId="20" fillId="5" borderId="20" xfId="1" applyNumberFormat="1" applyFont="1" applyFill="1" applyBorder="1" applyAlignment="1" applyProtection="1">
      <alignment horizontal="center" vertical="center"/>
      <protection hidden="1"/>
    </xf>
    <xf numFmtId="0" fontId="20" fillId="2" borderId="0" xfId="3" applyFont="1" applyFill="1" applyBorder="1" applyAlignment="1" applyProtection="1">
      <alignment horizontal="left" vertical="center"/>
      <protection hidden="1"/>
    </xf>
  </cellXfs>
  <cellStyles count="16">
    <cellStyle name="Comma" xfId="4" builtinId="3"/>
    <cellStyle name="Currency" xfId="1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 2" xfId="3"/>
    <cellStyle name="Normal_pasummary2012P1_1" xfId="5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hill\Documents\Spreadsheets\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us"/>
      <sheetName val="Summary"/>
      <sheetName val="Sheet1"/>
      <sheetName val="Sheet3"/>
      <sheetName val="Factors #1"/>
    </sheetNames>
    <sheetDataSet>
      <sheetData sheetId="0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G53"/>
  <sheetViews>
    <sheetView tabSelected="1" workbookViewId="0">
      <selection sqref="A1:XFD1048576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14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14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14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14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4" ht="42" customHeight="1" x14ac:dyDescent="0.7">
      <c r="E7" s="12"/>
      <c r="F7" s="12"/>
      <c r="G7" s="13"/>
      <c r="H7" s="13"/>
      <c r="I7" s="13"/>
      <c r="J7" s="13"/>
      <c r="K7" s="14"/>
      <c r="L7" s="14"/>
      <c r="M7" s="14"/>
    </row>
    <row r="8" spans="1:14" ht="27.95" customHeight="1" x14ac:dyDescent="0.65">
      <c r="B8" s="89" t="s">
        <v>13</v>
      </c>
      <c r="C8" s="89"/>
      <c r="D8" s="15"/>
      <c r="E8" s="85" t="s">
        <v>43</v>
      </c>
      <c r="F8" s="86"/>
      <c r="G8" s="86"/>
      <c r="H8" s="86"/>
      <c r="I8" s="86"/>
      <c r="J8" s="86"/>
      <c r="K8" s="87"/>
      <c r="L8" s="8"/>
      <c r="M8" s="8"/>
    </row>
    <row r="9" spans="1:14" ht="15" customHeight="1" x14ac:dyDescent="0.7">
      <c r="E9" s="12"/>
      <c r="F9" s="12"/>
      <c r="G9" s="13"/>
      <c r="H9" s="13"/>
      <c r="I9" s="13"/>
      <c r="J9" s="13"/>
      <c r="K9" s="14"/>
      <c r="L9" s="14"/>
      <c r="M9" s="14"/>
    </row>
    <row r="10" spans="1:14" ht="81.95" customHeight="1" x14ac:dyDescent="0.65">
      <c r="A10" s="16"/>
      <c r="B10" s="90" t="s">
        <v>87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</row>
    <row r="11" spans="1:14" ht="8.15" customHeight="1" x14ac:dyDescent="0.65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5.95" customHeight="1" x14ac:dyDescent="0.65">
      <c r="A12" s="17"/>
      <c r="B12" s="23"/>
      <c r="C12" s="75"/>
      <c r="D12" s="75"/>
      <c r="E12" s="75"/>
      <c r="F12" s="16"/>
      <c r="G12" s="76" t="s">
        <v>11</v>
      </c>
      <c r="H12" s="24"/>
      <c r="I12" s="76" t="s">
        <v>12</v>
      </c>
      <c r="J12" s="24"/>
      <c r="K12" s="72" t="s">
        <v>90</v>
      </c>
      <c r="L12" s="24"/>
      <c r="M12" s="76" t="s">
        <v>92</v>
      </c>
      <c r="N12" s="25"/>
    </row>
    <row r="13" spans="1:14" ht="15.95" customHeight="1" x14ac:dyDescent="0.65">
      <c r="A13" s="17"/>
      <c r="B13" s="23"/>
      <c r="C13" s="75"/>
      <c r="D13" s="75"/>
      <c r="E13" s="75"/>
      <c r="F13" s="16"/>
      <c r="G13" s="77"/>
      <c r="H13" s="16"/>
      <c r="I13" s="77"/>
      <c r="J13" s="16"/>
      <c r="K13" s="73"/>
      <c r="L13" s="16"/>
      <c r="M13" s="77"/>
      <c r="N13" s="25"/>
    </row>
    <row r="14" spans="1:14" ht="15.95" customHeight="1" x14ac:dyDescent="0.65">
      <c r="A14" s="26"/>
      <c r="B14" s="27"/>
      <c r="C14" s="75"/>
      <c r="D14" s="75"/>
      <c r="E14" s="75"/>
      <c r="F14" s="28"/>
      <c r="G14" s="78"/>
      <c r="H14" s="28"/>
      <c r="I14" s="78"/>
      <c r="J14" s="28"/>
      <c r="K14" s="74"/>
      <c r="L14" s="28"/>
      <c r="M14" s="78"/>
      <c r="N14" s="29"/>
    </row>
    <row r="15" spans="1:14" ht="6" customHeight="1" x14ac:dyDescent="0.65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.15" customHeight="1" x14ac:dyDescent="0.65">
      <c r="A16" s="34"/>
      <c r="B16" s="35"/>
      <c r="C16" s="79" t="s">
        <v>94</v>
      </c>
      <c r="D16" s="80"/>
      <c r="E16" s="81"/>
      <c r="F16" s="36"/>
      <c r="G16" s="37">
        <f>SUM(Amador!G18,Center!G18,Davis!G18,'El Dorado COE'!G18,'Elk Grove'!G18,'Folsom Cordova'!G18,Galt!G18,'Los Rios'!G18,Natomas!G18,'Sac City'!G18,'Sacramento COE'!G18,'San Juan'!G18,'Twin Rivers'!G18,Washington!G18,Sheet15!G18,Sheet16!G18,Sheet17!G18,Sheet18!G18,Sheet19!G18,Sheet20!G18)</f>
        <v>28267</v>
      </c>
      <c r="H16" s="38"/>
      <c r="I16" s="37">
        <f>SUM(Amador!I18,Center!I18,Davis!I18,'El Dorado COE'!I18,'Elk Grove'!I18,'Folsom Cordova'!I18,Galt!I18,'Los Rios'!I18,Natomas!I18,'Sac City'!I18,'Sacramento COE'!I18,'San Juan'!I18,'Twin Rivers'!I18,Washington!I18,Sheet15!I18,Sheet16!I18,Sheet17!I18,Sheet18!I18,Sheet19!I18,Sheet20!I18)</f>
        <v>24032</v>
      </c>
      <c r="J16" s="36"/>
      <c r="K16" s="39">
        <f>IFERROR((I16-G16)/G16,0)</f>
        <v>-0.14982134644638626</v>
      </c>
      <c r="L16" s="36"/>
      <c r="M16" s="64"/>
      <c r="N16" s="40"/>
    </row>
    <row r="17" spans="1:33" s="17" customFormat="1" ht="5.15" customHeight="1" x14ac:dyDescent="0.65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65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4"/>
      <c r="AF17" s="16"/>
      <c r="AG17" s="16"/>
    </row>
    <row r="18" spans="1:33" ht="23.15" customHeight="1" x14ac:dyDescent="0.65">
      <c r="A18" s="34"/>
      <c r="B18" s="35"/>
      <c r="C18" s="79" t="s">
        <v>89</v>
      </c>
      <c r="D18" s="80"/>
      <c r="E18" s="81"/>
      <c r="F18" s="36"/>
      <c r="G18" s="37">
        <f>SUM(Amador!G20,Center!G20,Davis!G20,'El Dorado COE'!G20,'Elk Grove'!G20,'Folsom Cordova'!G20,Galt!G20,'Los Rios'!G20,Natomas!G20,'Sac City'!G20,'Sacramento COE'!G20,'San Juan'!G20,'Twin Rivers'!G20,Washington!G20,Sheet15!G20,Sheet16!G20,Sheet17!G20,Sheet18!G20,Sheet19!G20,Sheet20!G20)</f>
        <v>14701</v>
      </c>
      <c r="H18" s="38"/>
      <c r="I18" s="37">
        <f>SUM(Amador!I20,Center!I20,Davis!I20,'El Dorado COE'!I20,'Elk Grove'!I20,'Folsom Cordova'!I20,Galt!I20,'Los Rios'!I20,Natomas!I20,'Sac City'!I20,'Sacramento COE'!I20,'San Juan'!I20,'Twin Rivers'!I20,Washington!I20,Sheet15!I20,Sheet16!I20,Sheet17!I20,Sheet18!I20,Sheet19!I20,Sheet20!I20)</f>
        <v>15583</v>
      </c>
      <c r="J18" s="36"/>
      <c r="K18" s="39">
        <f>IFERROR((I18-G18)/G18,0)</f>
        <v>5.999591864499014E-2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95</v>
      </c>
      <c r="D20" s="80"/>
      <c r="E20" s="81"/>
      <c r="F20" s="36"/>
      <c r="G20" s="37">
        <f>SUM(Amador!G22,Center!G22,Davis!G22,'El Dorado COE'!G22,'Elk Grove'!G22,'Folsom Cordova'!G22,Galt!G22,'Los Rios'!G22,Natomas!G22,'Sac City'!G22,'Sacramento COE'!G22,'San Juan'!G22,'Twin Rivers'!G22,Washington!G22,Sheet15!G22,Sheet16!G22,Sheet17!G22,Sheet18!G22,Sheet19!G22,Sheet20!G22)</f>
        <v>1576</v>
      </c>
      <c r="H20" s="38"/>
      <c r="I20" s="37">
        <f>SUM(Amador!I22,Center!I22,Davis!I22,'El Dorado COE'!I22,'Elk Grove'!I22,'Folsom Cordova'!I22,Galt!I22,'Los Rios'!I22,Natomas!I22,'Sac City'!I22,'Sacramento COE'!I22,'San Juan'!I22,'Twin Rivers'!I22,Washington!I22,Sheet15!I22,Sheet16!I22,Sheet17!I22,Sheet18!I22,Sheet19!I22,Sheet20!I22)</f>
        <v>1788</v>
      </c>
      <c r="J20" s="36"/>
      <c r="K20" s="39">
        <f>IFERROR((I20-G20)/G20,0)</f>
        <v>0.13451776649746192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96</v>
      </c>
      <c r="D22" s="80"/>
      <c r="E22" s="81"/>
      <c r="F22" s="36"/>
      <c r="G22" s="37">
        <f>SUM(Amador!G24,Center!G24,Davis!G24,'El Dorado COE'!G24,'Elk Grove'!G24,'Folsom Cordova'!G24,Galt!G24,'Los Rios'!G24,Natomas!G24,'Sac City'!G24,'Sacramento COE'!G24,'San Juan'!G24,'Twin Rivers'!G24,Washington!G24,Sheet15!G24,Sheet16!G24,Sheet17!G24,Sheet18!G24,Sheet19!G24,Sheet20!G24)</f>
        <v>1553</v>
      </c>
      <c r="H22" s="38"/>
      <c r="I22" s="37">
        <f>SUM(Amador!I24,Center!I24,Davis!I24,'El Dorado COE'!I24,'Elk Grove'!I24,'Folsom Cordova'!I24,Galt!I24,'Los Rios'!I24,Natomas!I24,'Sac City'!I24,'Sacramento COE'!I24,'San Juan'!I24,'Twin Rivers'!I24,Washington!I24,Sheet15!I24,Sheet16!I24,Sheet17!I24,Sheet18!I24,Sheet19!I24,Sheet20!I24)</f>
        <v>2051</v>
      </c>
      <c r="J22" s="36"/>
      <c r="K22" s="39">
        <f>IFERROR((I22-G22)/G22,0)</f>
        <v>0.32066967160334836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97</v>
      </c>
      <c r="D24" s="80"/>
      <c r="E24" s="81"/>
      <c r="F24" s="36"/>
      <c r="G24" s="37">
        <f>SUM(Amador!G26,Center!G26,Davis!G26,'El Dorado COE'!G26,'Elk Grove'!G26,'Folsom Cordova'!G26,Galt!G26,'Los Rios'!G26,Natomas!G26,'Sac City'!G26,'Sacramento COE'!G26,'San Juan'!G26,'Twin Rivers'!G26,Washington!G26,Sheet15!G26,Sheet16!G26,Sheet17!G26,Sheet18!G26,Sheet19!G26,Sheet20!G26)</f>
        <v>604</v>
      </c>
      <c r="H24" s="38"/>
      <c r="I24" s="37">
        <f>SUM(Amador!I26,Center!I26,Davis!I26,'El Dorado COE'!I26,'Elk Grove'!I26,'Folsom Cordova'!I26,Galt!I26,'Los Rios'!I26,Natomas!I26,'Sac City'!I26,'Sacramento COE'!I26,'San Juan'!I26,'Twin Rivers'!I26,Washington!I26,Sheet15!I26,Sheet16!I26,Sheet17!I26,Sheet18!I26,Sheet19!I26,Sheet20!I26)</f>
        <v>609</v>
      </c>
      <c r="J24" s="36"/>
      <c r="K24" s="39">
        <f>IFERROR((I24-G24)/G24,0)</f>
        <v>8.2781456953642391E-3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98</v>
      </c>
      <c r="D26" s="80"/>
      <c r="E26" s="81"/>
      <c r="F26" s="36"/>
      <c r="G26" s="37">
        <f>SUM(Amador!G28,Center!G28,Davis!G28,'El Dorado COE'!G28,'Elk Grove'!G28,'Folsom Cordova'!G28,Galt!G28,'Los Rios'!G28,Natomas!G28,'Sac City'!G28,'Sacramento COE'!G28,'San Juan'!G28,'Twin Rivers'!G28,Washington!G28,Sheet15!G28,Sheet16!G28,Sheet17!G28,Sheet18!G28,Sheet19!G28,Sheet20!G28)</f>
        <v>3081</v>
      </c>
      <c r="H26" s="38"/>
      <c r="I26" s="37">
        <f>SUM(Amador!I28,Center!I28,Davis!I28,'El Dorado COE'!I28,'Elk Grove'!I28,'Folsom Cordova'!I28,Galt!I28,'Los Rios'!I28,Natomas!I28,'Sac City'!I28,'Sacramento COE'!I28,'San Juan'!I28,'Twin Rivers'!I28,Washington!I28,Sheet15!I28,Sheet16!I28,Sheet17!I28,Sheet18!I28,Sheet19!I28,Sheet20!I28)</f>
        <v>3278</v>
      </c>
      <c r="J26" s="36"/>
      <c r="K26" s="39">
        <f>IFERROR((I26-G26)/G26,0)</f>
        <v>6.3940279130152544E-2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99</v>
      </c>
      <c r="D28" s="80"/>
      <c r="E28" s="81"/>
      <c r="F28" s="36"/>
      <c r="G28" s="37">
        <f>SUM(Amador!G30,Center!G30,Davis!G30,'El Dorado COE'!G30,'Elk Grove'!G30,'Folsom Cordova'!G30,Galt!G30,'Los Rios'!G30,Natomas!G30,'Sac City'!G30,'Sacramento COE'!G30,'San Juan'!G30,'Twin Rivers'!G30,Washington!G30,Sheet15!G30,Sheet16!G30,Sheet17!G30,Sheet18!G30,Sheet19!G30,Sheet20!G30)</f>
        <v>162</v>
      </c>
      <c r="H28" s="38"/>
      <c r="I28" s="37">
        <f>SUM(Amador!I30,Center!I30,Davis!I30,'El Dorado COE'!I30,'Elk Grove'!I30,'Folsom Cordova'!I30,Galt!I30,'Los Rios'!I30,Natomas!I30,'Sac City'!I30,'Sacramento COE'!I30,'San Juan'!I30,'Twin Rivers'!I30,Washington!I30,Sheet15!I30,Sheet16!I30,Sheet17!I30,Sheet18!I30,Sheet19!I30,Sheet20!I30)</f>
        <v>55</v>
      </c>
      <c r="J28" s="36"/>
      <c r="K28" s="39">
        <f>IFERROR((I28-G28)/G28,0)</f>
        <v>-0.66049382716049387</v>
      </c>
      <c r="L28" s="36"/>
      <c r="M28" s="64"/>
      <c r="N28" s="40"/>
      <c r="O28" s="45"/>
    </row>
    <row r="29" spans="1:33" ht="6" customHeight="1" x14ac:dyDescent="0.65">
      <c r="A29" s="17"/>
      <c r="B29" s="46"/>
      <c r="C29" s="47"/>
      <c r="D29" s="47"/>
      <c r="E29" s="47"/>
      <c r="F29" s="47"/>
      <c r="G29" s="48"/>
      <c r="H29" s="48"/>
      <c r="I29" s="48"/>
      <c r="J29" s="47"/>
      <c r="K29" s="49"/>
      <c r="L29" s="47"/>
      <c r="M29" s="49"/>
      <c r="N29" s="50"/>
    </row>
    <row r="30" spans="1:33" x14ac:dyDescent="0.65">
      <c r="A30" s="17"/>
      <c r="B30" s="17"/>
      <c r="C30" s="17"/>
      <c r="D30" s="17"/>
      <c r="E30" s="17"/>
      <c r="F30" s="16"/>
      <c r="G30" s="51"/>
      <c r="H30" s="52"/>
      <c r="I30" s="51"/>
      <c r="J30" s="16"/>
      <c r="K30" s="53"/>
      <c r="L30" s="16"/>
      <c r="M30" s="16"/>
    </row>
    <row r="31" spans="1:33" ht="53.15" customHeight="1" x14ac:dyDescent="0.65">
      <c r="A31" s="41"/>
      <c r="B31" s="91" t="s">
        <v>88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</row>
    <row r="32" spans="1:33" ht="6" customHeight="1" x14ac:dyDescent="0.65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7.95" customHeight="1" x14ac:dyDescent="0.65">
      <c r="A33" s="17"/>
      <c r="B33" s="23"/>
      <c r="C33" s="75"/>
      <c r="D33" s="75"/>
      <c r="E33" s="75"/>
      <c r="F33" s="16"/>
      <c r="G33" s="76" t="s">
        <v>1</v>
      </c>
      <c r="H33" s="24"/>
      <c r="I33" s="76" t="s">
        <v>2</v>
      </c>
      <c r="J33" s="24"/>
      <c r="K33" s="72" t="s">
        <v>0</v>
      </c>
      <c r="L33" s="24"/>
      <c r="M33" s="76" t="s">
        <v>92</v>
      </c>
      <c r="N33" s="25"/>
    </row>
    <row r="34" spans="1:33" ht="5.15" customHeight="1" x14ac:dyDescent="0.65">
      <c r="A34" s="17"/>
      <c r="B34" s="23"/>
      <c r="C34" s="75"/>
      <c r="D34" s="75"/>
      <c r="E34" s="75"/>
      <c r="F34" s="16"/>
      <c r="G34" s="77"/>
      <c r="H34" s="16"/>
      <c r="I34" s="77"/>
      <c r="J34" s="16"/>
      <c r="K34" s="73"/>
      <c r="L34" s="16"/>
      <c r="M34" s="77"/>
      <c r="N34" s="25"/>
    </row>
    <row r="35" spans="1:33" x14ac:dyDescent="0.65">
      <c r="A35" s="26"/>
      <c r="B35" s="27"/>
      <c r="C35" s="75"/>
      <c r="D35" s="75"/>
      <c r="E35" s="75"/>
      <c r="F35" s="28"/>
      <c r="G35" s="78"/>
      <c r="H35" s="28"/>
      <c r="I35" s="78"/>
      <c r="J35" s="28"/>
      <c r="K35" s="74"/>
      <c r="L35" s="28"/>
      <c r="M35" s="78"/>
      <c r="N35" s="29"/>
    </row>
    <row r="36" spans="1:33" ht="6" customHeight="1" x14ac:dyDescent="0.65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.15" customHeight="1" x14ac:dyDescent="0.65">
      <c r="A37" s="34"/>
      <c r="B37" s="35"/>
      <c r="C37" s="82" t="s">
        <v>3</v>
      </c>
      <c r="D37" s="83"/>
      <c r="E37" s="84"/>
      <c r="F37" s="36"/>
      <c r="G37" s="37">
        <f>SUM(Amador!G39,Center!G39,Davis!G39,'El Dorado COE'!G39,'Elk Grove'!G39,'Folsom Cordova'!G39,Galt!G39,'Los Rios'!G39,Natomas!G39,'Sac City'!G39,'Sacramento COE'!G39,'San Juan'!G39,'Twin Rivers'!G39,Washington!G39,Sheet15!G39,Sheet16!G39,Sheet17!G39,Sheet18!G39,Sheet19!G39,Sheet20!G39)</f>
        <v>6469</v>
      </c>
      <c r="H37" s="38"/>
      <c r="I37" s="37">
        <f>SUM(Amador!I39,Center!I39,Davis!I39,'El Dorado COE'!I39,'Elk Grove'!I39,'Folsom Cordova'!I39,Galt!I39,'Los Rios'!I39,Natomas!I39,'Sac City'!I39,'Sacramento COE'!I39,'San Juan'!I39,'Twin Rivers'!I39,Washington!I39,Sheet15!I39,Sheet16!I39,Sheet17!I39,Sheet18!I39,Sheet19!I39,Sheet20!I39)</f>
        <v>3500</v>
      </c>
      <c r="J37" s="36"/>
      <c r="K37" s="39">
        <f>IFERROR(I37/G37,0)</f>
        <v>0.54104189210078835</v>
      </c>
      <c r="L37" s="36"/>
      <c r="M37" s="64"/>
      <c r="N37" s="40"/>
    </row>
    <row r="38" spans="1:33" s="17" customFormat="1" ht="5.15" customHeight="1" x14ac:dyDescent="0.65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65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4"/>
      <c r="AF38" s="16"/>
      <c r="AG38" s="16"/>
    </row>
    <row r="39" spans="1:33" ht="38.15" customHeight="1" x14ac:dyDescent="0.65">
      <c r="A39" s="34"/>
      <c r="B39" s="35"/>
      <c r="C39" s="82" t="s">
        <v>4</v>
      </c>
      <c r="D39" s="83"/>
      <c r="E39" s="84"/>
      <c r="F39" s="36"/>
      <c r="G39" s="37">
        <f>SUM(Amador!G41,Center!G41,Davis!G41,'El Dorado COE'!G41,'Elk Grove'!G41,'Folsom Cordova'!G41,Galt!G41,'Los Rios'!G41,Natomas!G41,'Sac City'!G41,'Sacramento COE'!G41,'San Juan'!G41,'Twin Rivers'!G41,Washington!G41,Sheet15!G41,Sheet16!G41,Sheet17!G41,Sheet18!G41,Sheet19!G41,Sheet20!G41)</f>
        <v>2731</v>
      </c>
      <c r="H39" s="38"/>
      <c r="I39" s="37">
        <f>SUM(Amador!I41,Center!I41,Davis!I41,'El Dorado COE'!I41,'Elk Grove'!I41,'Folsom Cordova'!I41,Galt!I41,'Los Rios'!I41,Natomas!I41,'Sac City'!I41,'Sacramento COE'!I41,'San Juan'!I41,'Twin Rivers'!I41,Washington!I41,Sheet15!I41,Sheet16!I41,Sheet17!I41,Sheet18!I41,Sheet19!I41,Sheet20!I41)</f>
        <v>1935</v>
      </c>
      <c r="J39" s="36"/>
      <c r="K39" s="39">
        <f>IFERROR(I39/G39,0)</f>
        <v>0.70853167337971434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5</v>
      </c>
      <c r="D41" s="83"/>
      <c r="E41" s="84"/>
      <c r="F41" s="36"/>
      <c r="G41" s="37">
        <f>SUM(Amador!G43,Center!G43,Davis!G43,'El Dorado COE'!G43,'Elk Grove'!G43,'Folsom Cordova'!G43,Galt!G43,'Los Rios'!G43,Natomas!G43,'Sac City'!G43,'Sacramento COE'!G43,'San Juan'!G43,'Twin Rivers'!G43,Washington!G43,Sheet15!G43,Sheet16!G43,Sheet17!G43,Sheet18!G43,Sheet19!G43,Sheet20!G43)</f>
        <v>3305</v>
      </c>
      <c r="H41" s="38"/>
      <c r="I41" s="37">
        <f>SUM(Amador!I43,Center!I43,Davis!I43,'El Dorado COE'!I43,'Elk Grove'!I43,'Folsom Cordova'!I43,Galt!I43,'Los Rios'!I43,Natomas!I43,'Sac City'!I43,'Sacramento COE'!I43,'San Juan'!I43,'Twin Rivers'!I43,Washington!I43,Sheet15!I43,Sheet16!I43,Sheet17!I43,Sheet18!I43,Sheet19!I43,Sheet20!I43)</f>
        <v>978</v>
      </c>
      <c r="J41" s="36"/>
      <c r="K41" s="39">
        <f>IFERROR(I41/G41,0)</f>
        <v>0.29591527987897126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6</v>
      </c>
      <c r="D43" s="83"/>
      <c r="E43" s="84"/>
      <c r="F43" s="36"/>
      <c r="G43" s="37">
        <f>SUM(Amador!G45,Center!G45,Davis!G45,'El Dorado COE'!G45,'Elk Grove'!G45,'Folsom Cordova'!G45,Galt!G45,'Los Rios'!G45,Natomas!G45,'Sac City'!G45,'Sacramento COE'!G45,'San Juan'!G45,'Twin Rivers'!G45,Washington!G45,Sheet15!G45,Sheet16!G45,Sheet17!G45,Sheet18!G45,Sheet19!G45,Sheet20!G45)</f>
        <v>319</v>
      </c>
      <c r="H43" s="38"/>
      <c r="I43" s="37">
        <f>SUM(Amador!I45,Center!I45,Davis!I45,'El Dorado COE'!I45,'Elk Grove'!I45,'Folsom Cordova'!I45,Galt!I45,'Los Rios'!I45,Natomas!I45,'Sac City'!I45,'Sacramento COE'!I45,'San Juan'!I45,'Twin Rivers'!I45,Washington!I45,Sheet15!I45,Sheet16!I45,Sheet17!I45,Sheet18!I45,Sheet19!I45,Sheet20!I45)</f>
        <v>139</v>
      </c>
      <c r="J43" s="36"/>
      <c r="K43" s="39">
        <f>IFERROR(I43/G43,0)</f>
        <v>0.43573667711598746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7</v>
      </c>
      <c r="D45" s="83"/>
      <c r="E45" s="84"/>
      <c r="F45" s="36"/>
      <c r="G45" s="37">
        <f>SUM(Amador!G47,Center!G47,Davis!G47,'El Dorado COE'!G47,'Elk Grove'!G47,'Folsom Cordova'!G47,Galt!G47,'Los Rios'!G47,Natomas!G47,'Sac City'!G47,'Sacramento COE'!G47,'San Juan'!G47,'Twin Rivers'!G47,Washington!G47,Sheet15!G47,Sheet16!G47,Sheet17!G47,Sheet18!G47,Sheet19!G47,Sheet20!G47)</f>
        <v>80</v>
      </c>
      <c r="H45" s="38"/>
      <c r="I45" s="37">
        <f>SUM(Amador!I47,Center!I47,Davis!I47,'El Dorado COE'!I47,'Elk Grove'!I47,'Folsom Cordova'!I47,Galt!I47,'Los Rios'!I47,Natomas!I47,'Sac City'!I47,'Sacramento COE'!I47,'San Juan'!I47,'Twin Rivers'!I47,Washington!I47,Sheet15!I47,Sheet16!I47,Sheet17!I47,Sheet18!I47,Sheet19!I47,Sheet20!I47)</f>
        <v>31</v>
      </c>
      <c r="J45" s="36"/>
      <c r="K45" s="39">
        <f>IFERROR(I45/G45,0)</f>
        <v>0.38750000000000001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8</v>
      </c>
      <c r="D47" s="83"/>
      <c r="E47" s="84"/>
      <c r="F47" s="36"/>
      <c r="G47" s="37">
        <f>SUM(Amador!G49,Center!G49,Davis!G49,'El Dorado COE'!G49,'Elk Grove'!G49,'Folsom Cordova'!G49,Galt!G49,'Los Rios'!G49,Natomas!G49,'Sac City'!G49,'Sacramento COE'!G49,'San Juan'!G49,'Twin Rivers'!G49,Washington!G49,Sheet15!G49,Sheet16!G49,Sheet17!G49,Sheet18!G49,Sheet19!G49,Sheet20!G49)</f>
        <v>1578</v>
      </c>
      <c r="H47" s="38"/>
      <c r="I47" s="37">
        <f>SUM(Amador!I49,Center!I49,Davis!I49,'El Dorado COE'!I49,'Elk Grove'!I49,'Folsom Cordova'!I49,Galt!I49,'Los Rios'!I49,Natomas!I49,'Sac City'!I49,'Sacramento COE'!I49,'San Juan'!I49,'Twin Rivers'!I49,Washington!I49,Sheet15!I49,Sheet16!I49,Sheet17!I49,Sheet18!I49,Sheet19!I49,Sheet20!I49)</f>
        <v>1315</v>
      </c>
      <c r="J47" s="36"/>
      <c r="K47" s="39">
        <f>IFERROR(I47/G47,0)</f>
        <v>0.83333333333333337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9</v>
      </c>
      <c r="D49" s="83"/>
      <c r="E49" s="84"/>
      <c r="F49" s="36"/>
      <c r="G49" s="37">
        <f>SUM(Amador!G51,Center!G51,Davis!G51,'El Dorado COE'!G51,'Elk Grove'!G51,'Folsom Cordova'!G51,Galt!G51,'Los Rios'!G51,Natomas!G51,'Sac City'!G51,'Sacramento COE'!G51,'San Juan'!G51,'Twin Rivers'!G51,Washington!G51,Sheet15!G51,Sheet16!G51,Sheet17!G51,Sheet18!G51,Sheet19!G51,Sheet20!G51)</f>
        <v>1445</v>
      </c>
      <c r="H49" s="38"/>
      <c r="I49" s="37">
        <f>SUM(Amador!I51,Center!I51,Davis!I51,'El Dorado COE'!I51,'Elk Grove'!I51,'Folsom Cordova'!I51,Galt!I51,'Los Rios'!I51,Natomas!I51,'Sac City'!I51,'Sacramento COE'!I51,'San Juan'!I51,'Twin Rivers'!I51,Washington!I51,Sheet15!I51,Sheet16!I51,Sheet17!I51,Sheet18!I51,Sheet19!I51,Sheet20!I51)</f>
        <v>1050</v>
      </c>
      <c r="J49" s="36"/>
      <c r="K49" s="39">
        <f>IFERROR(I49/G49,0)</f>
        <v>0.72664359861591699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10</v>
      </c>
      <c r="D51" s="83"/>
      <c r="E51" s="84"/>
      <c r="F51" s="36"/>
      <c r="G51" s="37">
        <f>SUM(Amador!G53,Center!G53,Davis!G53,'El Dorado COE'!G53,'Elk Grove'!G53,'Folsom Cordova'!G53,Galt!G53,'Los Rios'!G53,Natomas!G53,'Sac City'!G53,'Sacramento COE'!G53,'San Juan'!G53,'Twin Rivers'!G53,Washington!G53,Sheet15!G53,Sheet16!G53,Sheet17!G53,Sheet18!G53,Sheet19!G53,Sheet20!G53)</f>
        <v>536</v>
      </c>
      <c r="H51" s="38"/>
      <c r="I51" s="37">
        <f>SUM(Amador!I53,Center!I53,Davis!I53,'El Dorado COE'!I53,'Elk Grove'!I53,'Folsom Cordova'!I53,Galt!I53,'Los Rios'!I53,Natomas!I53,'Sac City'!I53,'Sacramento COE'!I53,'San Juan'!I53,'Twin Rivers'!I53,Washington!I53,Sheet15!I53,Sheet16!I53,Sheet17!I53,Sheet18!I53,Sheet19!I53,Sheet20!I53)</f>
        <v>386</v>
      </c>
      <c r="J51" s="36"/>
      <c r="K51" s="39">
        <f>IFERROR(I51/G51,0)</f>
        <v>0.72014925373134331</v>
      </c>
      <c r="L51" s="36"/>
      <c r="M51" s="64"/>
      <c r="N51" s="40"/>
    </row>
    <row r="52" spans="1:33" ht="6" customHeight="1" x14ac:dyDescent="0.65">
      <c r="A52" s="17"/>
      <c r="B52" s="46"/>
      <c r="C52" s="47"/>
      <c r="D52" s="47"/>
      <c r="E52" s="47"/>
      <c r="F52" s="47"/>
      <c r="G52" s="48"/>
      <c r="H52" s="48"/>
      <c r="I52" s="48"/>
      <c r="J52" s="47"/>
      <c r="K52" s="49"/>
      <c r="L52" s="47"/>
      <c r="M52" s="49"/>
      <c r="N52" s="50"/>
    </row>
    <row r="53" spans="1:33" x14ac:dyDescent="0.65">
      <c r="A53" s="17"/>
      <c r="B53" s="17"/>
      <c r="C53" s="17"/>
      <c r="D53" s="17"/>
      <c r="E53" s="17"/>
      <c r="F53" s="16"/>
      <c r="G53" s="51"/>
      <c r="H53" s="52"/>
      <c r="I53" s="51"/>
      <c r="J53" s="16"/>
      <c r="K53" s="53"/>
      <c r="L53" s="16"/>
      <c r="M53" s="16"/>
    </row>
  </sheetData>
  <sheetProtection password="83AF" sheet="1" objects="1" scenarios="1"/>
  <mergeCells count="31">
    <mergeCell ref="M12:M14"/>
    <mergeCell ref="M33:M35"/>
    <mergeCell ref="B10:N10"/>
    <mergeCell ref="B31:N31"/>
    <mergeCell ref="C49:E49"/>
    <mergeCell ref="C51:E51"/>
    <mergeCell ref="E8:K8"/>
    <mergeCell ref="B6:L6"/>
    <mergeCell ref="B8:C8"/>
    <mergeCell ref="C37:E37"/>
    <mergeCell ref="C39:E39"/>
    <mergeCell ref="C41:E41"/>
    <mergeCell ref="C43:E43"/>
    <mergeCell ref="C45:E45"/>
    <mergeCell ref="C47:E47"/>
    <mergeCell ref="C28:E28"/>
    <mergeCell ref="C33:E35"/>
    <mergeCell ref="G33:G35"/>
    <mergeCell ref="I33:I35"/>
    <mergeCell ref="E2:K4"/>
    <mergeCell ref="K33:K35"/>
    <mergeCell ref="C12:E14"/>
    <mergeCell ref="G12:G14"/>
    <mergeCell ref="I12:I14"/>
    <mergeCell ref="K12:K14"/>
    <mergeCell ref="C16:E16"/>
    <mergeCell ref="C26:E26"/>
    <mergeCell ref="C24:E24"/>
    <mergeCell ref="C22:E22"/>
    <mergeCell ref="C20:E20"/>
    <mergeCell ref="C18:E18"/>
  </mergeCells>
  <phoneticPr fontId="17" type="noConversion"/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pageSetup scale="64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K55"/>
  <sheetViews>
    <sheetView topLeftCell="A23" workbookViewId="0">
      <selection activeCell="M18" sqref="M18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Los Rios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>
        <v>22658</v>
      </c>
      <c r="H18" s="70"/>
      <c r="I18" s="66">
        <v>18322</v>
      </c>
      <c r="J18" s="36"/>
      <c r="K18" s="62">
        <f>IFERROR((I18-G18)/G18,0)</f>
        <v>-0.19136728749227647</v>
      </c>
      <c r="L18" s="36"/>
      <c r="M18" s="64" t="s">
        <v>125</v>
      </c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>
        <v>9018</v>
      </c>
      <c r="H20" s="70"/>
      <c r="I20" s="66">
        <v>8960</v>
      </c>
      <c r="J20" s="36"/>
      <c r="K20" s="62">
        <f>IFERROR((I20-G20)/G20,0)</f>
        <v>-6.4315812818806833E-3</v>
      </c>
      <c r="L20" s="36"/>
      <c r="M20" s="64" t="s">
        <v>126</v>
      </c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>
        <v>430</v>
      </c>
      <c r="H26" s="70"/>
      <c r="I26" s="66">
        <v>371</v>
      </c>
      <c r="J26" s="36"/>
      <c r="K26" s="62">
        <f>IFERROR((I26-G26)/G26,0)</f>
        <v>-0.1372093023255814</v>
      </c>
      <c r="L26" s="36"/>
      <c r="M26" s="64" t="s">
        <v>125</v>
      </c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>
        <v>0</v>
      </c>
      <c r="H28" s="70"/>
      <c r="I28" s="66">
        <v>0</v>
      </c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>
        <v>162</v>
      </c>
      <c r="H30" s="70"/>
      <c r="I30" s="66">
        <v>0</v>
      </c>
      <c r="J30" s="36"/>
      <c r="K30" s="62">
        <f>IFERROR((I30-G30)/G30,0)</f>
        <v>-1</v>
      </c>
      <c r="L30" s="36"/>
      <c r="M30" s="64" t="s">
        <v>124</v>
      </c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AK55"/>
  <sheetViews>
    <sheetView topLeftCell="A24" workbookViewId="0">
      <selection activeCell="M53" sqref="M53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Los Rios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 t="s">
        <v>127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>
        <v>69</v>
      </c>
      <c r="H18" s="70"/>
      <c r="I18" s="66">
        <v>109</v>
      </c>
      <c r="J18" s="36"/>
      <c r="K18" s="62">
        <f>IFERROR((I18-G18)/G18,0)</f>
        <v>0.57971014492753625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>
        <v>92</v>
      </c>
      <c r="H20" s="70"/>
      <c r="I20" s="66">
        <v>132</v>
      </c>
      <c r="J20" s="36"/>
      <c r="K20" s="62">
        <f>IFERROR((I20-G20)/G20,0)</f>
        <v>0.43478260869565216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>
        <v>0</v>
      </c>
      <c r="H22" s="70"/>
      <c r="I22" s="66">
        <v>25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>
        <v>0</v>
      </c>
      <c r="H24" s="70"/>
      <c r="I24" s="66">
        <v>50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>
        <v>0</v>
      </c>
      <c r="H26" s="70"/>
      <c r="I26" s="66">
        <v>15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>
        <v>0</v>
      </c>
      <c r="H28" s="70"/>
      <c r="I28" s="66">
        <v>25</v>
      </c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>
        <v>0</v>
      </c>
      <c r="H39" s="61"/>
      <c r="I39" s="66">
        <v>0</v>
      </c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>
        <v>356</v>
      </c>
      <c r="H41" s="61"/>
      <c r="I41" s="66">
        <v>285</v>
      </c>
      <c r="J41" s="36"/>
      <c r="K41" s="62">
        <f>IFERROR(I41/G41,0)</f>
        <v>0.800561797752809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>
        <v>109</v>
      </c>
      <c r="H43" s="61"/>
      <c r="I43" s="66">
        <v>76</v>
      </c>
      <c r="J43" s="36"/>
      <c r="K43" s="62">
        <f>IFERROR(I43/G43,0)</f>
        <v>0.69724770642201839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>
        <v>55</v>
      </c>
      <c r="H45" s="61"/>
      <c r="I45" s="66">
        <v>19</v>
      </c>
      <c r="J45" s="36"/>
      <c r="K45" s="62">
        <f>IFERROR(I45/G45,0)</f>
        <v>0.34545454545454546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>
        <v>55</v>
      </c>
      <c r="H47" s="61"/>
      <c r="I47" s="66">
        <v>19</v>
      </c>
      <c r="J47" s="36"/>
      <c r="K47" s="62">
        <f>IFERROR(I47/G47,0)</f>
        <v>0.34545454545454546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>
        <v>94</v>
      </c>
      <c r="H49" s="61"/>
      <c r="I49" s="66">
        <v>30</v>
      </c>
      <c r="J49" s="36"/>
      <c r="K49" s="62">
        <f>IFERROR(I49/G49,0)</f>
        <v>0.31914893617021278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>
        <v>25</v>
      </c>
      <c r="H51" s="61"/>
      <c r="I51" s="66">
        <v>10</v>
      </c>
      <c r="J51" s="36"/>
      <c r="K51" s="62">
        <f>IFERROR(I51/G51,0)</f>
        <v>0.4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>
        <v>0</v>
      </c>
      <c r="H53" s="61"/>
      <c r="I53" s="66">
        <v>0</v>
      </c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AK55"/>
  <sheetViews>
    <sheetView topLeftCell="A19" workbookViewId="0">
      <selection activeCell="M53" sqref="M53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Los Rios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 t="s">
        <v>128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>
        <v>229</v>
      </c>
      <c r="H18" s="70"/>
      <c r="I18" s="66">
        <v>239</v>
      </c>
      <c r="J18" s="36"/>
      <c r="K18" s="62">
        <f>IFERROR((I18-G18)/G18,0)</f>
        <v>4.3668122270742356E-2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>
        <v>446</v>
      </c>
      <c r="H20" s="70"/>
      <c r="I20" s="66">
        <v>555</v>
      </c>
      <c r="J20" s="36"/>
      <c r="K20" s="62">
        <f>IFERROR((I20-G20)/G20,0)</f>
        <v>0.24439461883408073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>
        <v>577</v>
      </c>
      <c r="H24" s="70"/>
      <c r="I24" s="66">
        <v>679</v>
      </c>
      <c r="J24" s="36"/>
      <c r="K24" s="62">
        <f>IFERROR((I24-G24)/G24,0)</f>
        <v>0.17677642980935876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>
        <v>131</v>
      </c>
      <c r="H26" s="70"/>
      <c r="I26" s="66">
        <v>150</v>
      </c>
      <c r="J26" s="36"/>
      <c r="K26" s="62">
        <f>IFERROR((I26-G26)/G26,0)</f>
        <v>0.14503816793893129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>
        <v>818</v>
      </c>
      <c r="H28" s="70"/>
      <c r="I28" s="66">
        <v>862</v>
      </c>
      <c r="J28" s="36"/>
      <c r="K28" s="62">
        <f>IFERROR((I28-G28)/G28,0)</f>
        <v>5.3789731051344741E-2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>
        <v>316</v>
      </c>
      <c r="H39" s="61"/>
      <c r="I39" s="66">
        <v>250</v>
      </c>
      <c r="J39" s="36"/>
      <c r="K39" s="62">
        <f>IFERROR(I39/G39,0)</f>
        <v>0.79113924050632911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>
        <v>201</v>
      </c>
      <c r="H41" s="61"/>
      <c r="I41" s="66">
        <v>189</v>
      </c>
      <c r="J41" s="36"/>
      <c r="K41" s="62">
        <f>IFERROR(I41/G41,0)</f>
        <v>0.94029850746268662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>
        <v>45</v>
      </c>
      <c r="H43" s="61"/>
      <c r="I43" s="66">
        <v>42</v>
      </c>
      <c r="J43" s="36"/>
      <c r="K43" s="62">
        <f>IFERROR(I43/G43,0)</f>
        <v>0.93333333333333335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>
        <v>11</v>
      </c>
      <c r="H45" s="61"/>
      <c r="I45" s="66">
        <v>9</v>
      </c>
      <c r="J45" s="36"/>
      <c r="K45" s="62">
        <f>IFERROR(I45/G45,0)</f>
        <v>0.81818181818181823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>
        <v>0</v>
      </c>
      <c r="H47" s="61"/>
      <c r="I47" s="66">
        <v>0</v>
      </c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>
        <v>645</v>
      </c>
      <c r="H49" s="61"/>
      <c r="I49" s="66">
        <v>550</v>
      </c>
      <c r="J49" s="36"/>
      <c r="K49" s="62">
        <f>IFERROR(I49/G49,0)</f>
        <v>0.8527131782945736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>
        <v>643</v>
      </c>
      <c r="H51" s="61"/>
      <c r="I51" s="66">
        <v>500</v>
      </c>
      <c r="J51" s="36"/>
      <c r="K51" s="62">
        <f>IFERROR(I51/G51,0)</f>
        <v>0.77760497667185069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>
        <v>0</v>
      </c>
      <c r="H53" s="61"/>
      <c r="I53" s="66">
        <v>0</v>
      </c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AK55"/>
  <sheetViews>
    <sheetView topLeftCell="A40" workbookViewId="0">
      <selection activeCell="M53" sqref="M53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Los Rios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 t="s">
        <v>129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>
        <v>0</v>
      </c>
      <c r="H18" s="70"/>
      <c r="I18" s="66">
        <v>0</v>
      </c>
      <c r="J18" s="36"/>
      <c r="K18" s="62">
        <f>IFERROR((I18-G18)/G18,0)</f>
        <v>0</v>
      </c>
      <c r="L18" s="36"/>
      <c r="M18" s="64" t="s">
        <v>102</v>
      </c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>
        <v>0</v>
      </c>
      <c r="H20" s="70"/>
      <c r="I20" s="66">
        <v>0</v>
      </c>
      <c r="J20" s="36"/>
      <c r="K20" s="62">
        <f>IFERROR((I20-G20)/G20,0)</f>
        <v>0</v>
      </c>
      <c r="L20" s="36"/>
      <c r="M20" s="64" t="s">
        <v>102</v>
      </c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 t="s">
        <v>102</v>
      </c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 t="s">
        <v>102</v>
      </c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>
        <v>0</v>
      </c>
      <c r="H26" s="70"/>
      <c r="I26" s="66">
        <v>0</v>
      </c>
      <c r="J26" s="36"/>
      <c r="K26" s="62">
        <f>IFERROR((I26-G26)/G26,0)</f>
        <v>0</v>
      </c>
      <c r="L26" s="36"/>
      <c r="M26" s="64" t="s">
        <v>102</v>
      </c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>
        <v>254</v>
      </c>
      <c r="H28" s="70"/>
      <c r="I28" s="66">
        <v>250</v>
      </c>
      <c r="J28" s="36"/>
      <c r="K28" s="62">
        <f>IFERROR((I28-G28)/G28,0)</f>
        <v>-1.5748031496062992E-2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 t="s">
        <v>102</v>
      </c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>
        <v>0</v>
      </c>
      <c r="H39" s="61"/>
      <c r="I39" s="66">
        <v>0</v>
      </c>
      <c r="J39" s="36"/>
      <c r="K39" s="62">
        <f>IFERROR(I39/G39,0)</f>
        <v>0</v>
      </c>
      <c r="L39" s="36"/>
      <c r="M39" s="64" t="s">
        <v>102</v>
      </c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>
        <v>250</v>
      </c>
      <c r="H41" s="61"/>
      <c r="I41" s="66">
        <v>150</v>
      </c>
      <c r="J41" s="36"/>
      <c r="K41" s="62">
        <f>IFERROR(I41/G41,0)</f>
        <v>0.6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 t="s">
        <v>102</v>
      </c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 t="s">
        <v>102</v>
      </c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 t="s">
        <v>102</v>
      </c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 t="s">
        <v>102</v>
      </c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>
        <v>250</v>
      </c>
      <c r="H51" s="61"/>
      <c r="I51" s="66">
        <v>144</v>
      </c>
      <c r="J51" s="36"/>
      <c r="K51" s="62">
        <f>IFERROR(I51/G51,0)</f>
        <v>0.57599999999999996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>
        <v>250</v>
      </c>
      <c r="H53" s="61"/>
      <c r="I53" s="66">
        <v>144</v>
      </c>
      <c r="J53" s="36"/>
      <c r="K53" s="62">
        <f>IFERROR(I53/G53,0)</f>
        <v>0.57599999999999996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3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AK55"/>
  <sheetViews>
    <sheetView topLeftCell="A34" workbookViewId="0">
      <selection activeCell="M53" sqref="M53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Los Rios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 t="s">
        <v>130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>
        <v>566</v>
      </c>
      <c r="H18" s="70"/>
      <c r="I18" s="66">
        <v>625</v>
      </c>
      <c r="J18" s="36"/>
      <c r="K18" s="62">
        <f>IFERROR((I18-G18)/G18,0)</f>
        <v>0.10424028268551237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>
        <v>876</v>
      </c>
      <c r="H20" s="70"/>
      <c r="I20" s="66">
        <v>1300</v>
      </c>
      <c r="J20" s="36"/>
      <c r="K20" s="62">
        <f>IFERROR((I20-G20)/G20,0)</f>
        <v>0.48401826484018262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>
        <v>603</v>
      </c>
      <c r="H22" s="70"/>
      <c r="I22" s="66">
        <v>650</v>
      </c>
      <c r="J22" s="36"/>
      <c r="K22" s="62">
        <f>IFERROR((I22-G22)/G22,0)</f>
        <v>7.7943615257048099E-2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>
        <v>131</v>
      </c>
      <c r="H24" s="70"/>
      <c r="I24" s="66">
        <v>200</v>
      </c>
      <c r="J24" s="36"/>
      <c r="K24" s="62">
        <f>IFERROR((I24-G24)/G24,0)</f>
        <v>0.52671755725190839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>
        <v>0</v>
      </c>
      <c r="H26" s="70"/>
      <c r="I26" s="66">
        <v>30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>
        <v>499</v>
      </c>
      <c r="H28" s="70"/>
      <c r="I28" s="66">
        <v>550</v>
      </c>
      <c r="J28" s="36"/>
      <c r="K28" s="62">
        <f>IFERROR((I28-G28)/G28,0)</f>
        <v>0.10220440881763528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>
        <v>0</v>
      </c>
      <c r="H30" s="70"/>
      <c r="I30" s="66">
        <v>50</v>
      </c>
      <c r="J30" s="36"/>
      <c r="K30" s="62">
        <f>IFERROR((I30-G30)/G30,0)</f>
        <v>0</v>
      </c>
      <c r="L30" s="36"/>
      <c r="M30" s="64" t="s">
        <v>131</v>
      </c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>
        <v>1300</v>
      </c>
      <c r="H39" s="61"/>
      <c r="I39" s="66">
        <v>1040</v>
      </c>
      <c r="J39" s="36"/>
      <c r="K39" s="62">
        <f>IFERROR(I39/G39,0)</f>
        <v>0.8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>
        <v>260</v>
      </c>
      <c r="H41" s="61"/>
      <c r="I41" s="66">
        <v>220</v>
      </c>
      <c r="J41" s="36"/>
      <c r="K41" s="62">
        <f>IFERROR(I41/G41,0)</f>
        <v>0.84615384615384615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>
        <v>200</v>
      </c>
      <c r="H43" s="61"/>
      <c r="I43" s="66">
        <v>120</v>
      </c>
      <c r="J43" s="36"/>
      <c r="K43" s="62">
        <f>IFERROR(I43/G43,0)</f>
        <v>0.6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>
        <v>90</v>
      </c>
      <c r="H45" s="61"/>
      <c r="I45" s="66">
        <v>30</v>
      </c>
      <c r="J45" s="36"/>
      <c r="K45" s="62">
        <f>IFERROR(I45/G45,0)</f>
        <v>0.33333333333333331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>
        <v>0</v>
      </c>
      <c r="H47" s="61"/>
      <c r="I47" s="66">
        <v>0</v>
      </c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>
        <v>550</v>
      </c>
      <c r="H49" s="61"/>
      <c r="I49" s="66">
        <v>495</v>
      </c>
      <c r="J49" s="36"/>
      <c r="K49" s="62">
        <f>IFERROR(I49/G49,0)</f>
        <v>0.9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>
        <v>150</v>
      </c>
      <c r="H51" s="61"/>
      <c r="I51" s="66">
        <v>80</v>
      </c>
      <c r="J51" s="36"/>
      <c r="K51" s="62">
        <f>IFERROR(I51/G51,0)</f>
        <v>0.53333333333333333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>
        <v>0</v>
      </c>
      <c r="H53" s="61"/>
      <c r="I53" s="66">
        <v>0</v>
      </c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3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AK55"/>
  <sheetViews>
    <sheetView topLeftCell="A31" workbookViewId="0">
      <selection activeCell="M53" sqref="M53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Los Rios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 t="s">
        <v>132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>
        <v>612</v>
      </c>
      <c r="H18" s="70"/>
      <c r="I18" s="66">
        <v>673</v>
      </c>
      <c r="J18" s="36"/>
      <c r="K18" s="62">
        <f>IFERROR((I18-G18)/G18,0)</f>
        <v>9.9673202614379092E-2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>
        <v>473</v>
      </c>
      <c r="H20" s="70"/>
      <c r="I20" s="66">
        <v>662</v>
      </c>
      <c r="J20" s="36"/>
      <c r="K20" s="62">
        <f>IFERROR((I20-G20)/G20,0)</f>
        <v>0.39957716701902746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>
        <v>55</v>
      </c>
      <c r="H22" s="70"/>
      <c r="I22" s="66">
        <v>77</v>
      </c>
      <c r="J22" s="36"/>
      <c r="K22" s="62">
        <f>IFERROR((I22-G22)/G22,0)</f>
        <v>0.4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>
        <v>28</v>
      </c>
      <c r="H24" s="70"/>
      <c r="I24" s="66">
        <v>39</v>
      </c>
      <c r="J24" s="36"/>
      <c r="K24" s="62">
        <f>IFERROR((I24-G24)/G24,0)</f>
        <v>0.39285714285714285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>
        <v>0</v>
      </c>
      <c r="H26" s="70"/>
      <c r="I26" s="66">
        <v>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>
        <v>123</v>
      </c>
      <c r="H28" s="70"/>
      <c r="I28" s="66">
        <v>50</v>
      </c>
      <c r="J28" s="36"/>
      <c r="K28" s="62">
        <f>IFERROR((I28-G28)/G28,0)</f>
        <v>-0.5934959349593496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>
        <v>0</v>
      </c>
      <c r="H30" s="70"/>
      <c r="I30" s="66">
        <v>5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>
        <v>628</v>
      </c>
      <c r="H39" s="61"/>
      <c r="I39" s="66">
        <v>440</v>
      </c>
      <c r="J39" s="36"/>
      <c r="K39" s="62">
        <f>IFERROR(I39/G39,0)</f>
        <v>0.70063694267515919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>
        <v>50</v>
      </c>
      <c r="H41" s="61"/>
      <c r="I41" s="66">
        <v>35</v>
      </c>
      <c r="J41" s="36"/>
      <c r="K41" s="62">
        <f>IFERROR(I41/G41,0)</f>
        <v>0.7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>
        <v>673</v>
      </c>
      <c r="H43" s="61"/>
      <c r="I43" s="66">
        <v>135</v>
      </c>
      <c r="J43" s="36"/>
      <c r="K43" s="62">
        <f>IFERROR(I43/G43,0)</f>
        <v>0.20059435364041606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>
        <v>37</v>
      </c>
      <c r="H45" s="61"/>
      <c r="I45" s="66">
        <v>7</v>
      </c>
      <c r="J45" s="36"/>
      <c r="K45" s="62">
        <f>IFERROR(I45/G45,0)</f>
        <v>0.1891891891891892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>
        <v>10</v>
      </c>
      <c r="H47" s="61"/>
      <c r="I47" s="66">
        <v>2</v>
      </c>
      <c r="J47" s="36"/>
      <c r="K47" s="62">
        <f>IFERROR(I47/G47,0)</f>
        <v>0.2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>
        <v>5</v>
      </c>
      <c r="H49" s="61"/>
      <c r="I49" s="66">
        <v>1</v>
      </c>
      <c r="J49" s="36"/>
      <c r="K49" s="62">
        <f>IFERROR(I49/G49,0)</f>
        <v>0.2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>
        <v>98</v>
      </c>
      <c r="H51" s="61"/>
      <c r="I51" s="66">
        <v>69</v>
      </c>
      <c r="J51" s="36"/>
      <c r="K51" s="62">
        <f>IFERROR(I51/G51,0)</f>
        <v>0.70408163265306123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>
        <v>5</v>
      </c>
      <c r="H53" s="61"/>
      <c r="I53" s="66">
        <v>1</v>
      </c>
      <c r="J53" s="36"/>
      <c r="K53" s="62">
        <f>IFERROR(I53/G53,0)</f>
        <v>0.2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3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AK55"/>
  <sheetViews>
    <sheetView topLeftCell="A27" workbookViewId="0">
      <selection activeCell="I51" sqref="I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Los Rios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 t="s">
        <v>133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>
        <v>67</v>
      </c>
      <c r="H18" s="70"/>
      <c r="I18" s="66">
        <v>95</v>
      </c>
      <c r="J18" s="36"/>
      <c r="K18" s="62">
        <f>IFERROR((I18-G18)/G18,0)</f>
        <v>0.41791044776119401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>
        <v>68</v>
      </c>
      <c r="H20" s="70"/>
      <c r="I20" s="66">
        <v>120</v>
      </c>
      <c r="J20" s="36"/>
      <c r="K20" s="62">
        <f>IFERROR((I20-G20)/G20,0)</f>
        <v>0.76470588235294112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>
        <v>0</v>
      </c>
      <c r="H26" s="70"/>
      <c r="I26" s="66">
        <v>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>
        <v>0</v>
      </c>
      <c r="H28" s="70"/>
      <c r="I28" s="66">
        <v>40</v>
      </c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>
        <v>135</v>
      </c>
      <c r="H39" s="61"/>
      <c r="I39" s="66">
        <v>25</v>
      </c>
      <c r="J39" s="36"/>
      <c r="K39" s="62">
        <f>IFERROR(I39/G39,0)</f>
        <v>0.18518518518518517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>
        <v>0</v>
      </c>
      <c r="H41" s="61"/>
      <c r="I41" s="66">
        <v>0</v>
      </c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>
        <v>67</v>
      </c>
      <c r="H43" s="61"/>
      <c r="I43" s="66">
        <v>26</v>
      </c>
      <c r="J43" s="36"/>
      <c r="K43" s="62">
        <f>IFERROR(I43/G43,0)</f>
        <v>0.38805970149253732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>
        <v>0</v>
      </c>
      <c r="H45" s="61"/>
      <c r="I45" s="66">
        <v>0</v>
      </c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>
        <v>0</v>
      </c>
      <c r="H47" s="61"/>
      <c r="I47" s="66">
        <v>0</v>
      </c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>
        <v>0</v>
      </c>
      <c r="H49" s="61"/>
      <c r="I49" s="66">
        <v>0</v>
      </c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>
        <v>0</v>
      </c>
      <c r="H51" s="61"/>
      <c r="I51" s="66">
        <v>0</v>
      </c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>
        <v>0</v>
      </c>
      <c r="H53" s="61"/>
      <c r="I53" s="66">
        <v>0</v>
      </c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3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Los Rios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Los Rios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Los Rios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workbookViewId="0"/>
  </sheetViews>
  <sheetFormatPr defaultColWidth="11" defaultRowHeight="16" x14ac:dyDescent="0.8"/>
  <cols>
    <col min="1" max="1" width="18.875" bestFit="1" customWidth="1"/>
  </cols>
  <sheetData>
    <row r="1" spans="1:1" x14ac:dyDescent="0.8">
      <c r="A1" s="1" t="s">
        <v>16</v>
      </c>
    </row>
    <row r="2" spans="1:1" x14ac:dyDescent="0.8">
      <c r="A2" s="2" t="s">
        <v>17</v>
      </c>
    </row>
    <row r="3" spans="1:1" x14ac:dyDescent="0.8">
      <c r="A3" s="2" t="s">
        <v>18</v>
      </c>
    </row>
    <row r="4" spans="1:1" x14ac:dyDescent="0.8">
      <c r="A4" s="2" t="s">
        <v>19</v>
      </c>
    </row>
    <row r="5" spans="1:1" x14ac:dyDescent="0.8">
      <c r="A5" s="2" t="s">
        <v>20</v>
      </c>
    </row>
    <row r="6" spans="1:1" x14ac:dyDescent="0.8">
      <c r="A6" s="2" t="s">
        <v>21</v>
      </c>
    </row>
    <row r="7" spans="1:1" x14ac:dyDescent="0.8">
      <c r="A7" s="2" t="s">
        <v>14</v>
      </c>
    </row>
    <row r="8" spans="1:1" x14ac:dyDescent="0.8">
      <c r="A8" s="2" t="s">
        <v>22</v>
      </c>
    </row>
    <row r="9" spans="1:1" x14ac:dyDescent="0.8">
      <c r="A9" s="2" t="s">
        <v>23</v>
      </c>
    </row>
    <row r="10" spans="1:1" x14ac:dyDescent="0.8">
      <c r="A10" s="2" t="s">
        <v>24</v>
      </c>
    </row>
    <row r="11" spans="1:1" x14ac:dyDescent="0.8">
      <c r="A11" s="2" t="s">
        <v>25</v>
      </c>
    </row>
    <row r="12" spans="1:1" ht="27" x14ac:dyDescent="0.8">
      <c r="A12" s="3" t="s">
        <v>26</v>
      </c>
    </row>
    <row r="13" spans="1:1" x14ac:dyDescent="0.8">
      <c r="A13" s="2" t="s">
        <v>27</v>
      </c>
    </row>
    <row r="14" spans="1:1" x14ac:dyDescent="0.8">
      <c r="A14" s="2" t="s">
        <v>28</v>
      </c>
    </row>
    <row r="15" spans="1:1" x14ac:dyDescent="0.8">
      <c r="A15" s="2" t="s">
        <v>29</v>
      </c>
    </row>
    <row r="16" spans="1:1" x14ac:dyDescent="0.8">
      <c r="A16" s="2" t="s">
        <v>30</v>
      </c>
    </row>
    <row r="17" spans="1:1" x14ac:dyDescent="0.8">
      <c r="A17" s="2" t="s">
        <v>31</v>
      </c>
    </row>
    <row r="18" spans="1:1" x14ac:dyDescent="0.8">
      <c r="A18" s="2" t="s">
        <v>32</v>
      </c>
    </row>
    <row r="19" spans="1:1" x14ac:dyDescent="0.8">
      <c r="A19" s="2" t="s">
        <v>33</v>
      </c>
    </row>
    <row r="20" spans="1:1" x14ac:dyDescent="0.8">
      <c r="A20" s="2" t="s">
        <v>34</v>
      </c>
    </row>
    <row r="21" spans="1:1" x14ac:dyDescent="0.8">
      <c r="A21" s="2" t="s">
        <v>35</v>
      </c>
    </row>
    <row r="22" spans="1:1" x14ac:dyDescent="0.8">
      <c r="A22" s="2" t="s">
        <v>36</v>
      </c>
    </row>
    <row r="23" spans="1:1" x14ac:dyDescent="0.8">
      <c r="A23" s="2" t="s">
        <v>37</v>
      </c>
    </row>
    <row r="24" spans="1:1" x14ac:dyDescent="0.8">
      <c r="A24" s="2" t="s">
        <v>38</v>
      </c>
    </row>
    <row r="25" spans="1:1" x14ac:dyDescent="0.8">
      <c r="A25" s="2" t="s">
        <v>39</v>
      </c>
    </row>
    <row r="26" spans="1:1" x14ac:dyDescent="0.8">
      <c r="A26" s="2" t="s">
        <v>40</v>
      </c>
    </row>
    <row r="27" spans="1:1" x14ac:dyDescent="0.8">
      <c r="A27" s="2" t="s">
        <v>41</v>
      </c>
    </row>
    <row r="28" spans="1:1" x14ac:dyDescent="0.8">
      <c r="A28" s="2" t="s">
        <v>42</v>
      </c>
    </row>
    <row r="29" spans="1:1" x14ac:dyDescent="0.8">
      <c r="A29" s="2" t="s">
        <v>43</v>
      </c>
    </row>
    <row r="30" spans="1:1" x14ac:dyDescent="0.8">
      <c r="A30" s="2" t="s">
        <v>44</v>
      </c>
    </row>
    <row r="31" spans="1:1" x14ac:dyDescent="0.8">
      <c r="A31" s="2" t="s">
        <v>45</v>
      </c>
    </row>
    <row r="32" spans="1:1" x14ac:dyDescent="0.8">
      <c r="A32" s="2" t="s">
        <v>46</v>
      </c>
    </row>
    <row r="33" spans="1:1" x14ac:dyDescent="0.8">
      <c r="A33" s="2" t="s">
        <v>47</v>
      </c>
    </row>
    <row r="34" spans="1:1" x14ac:dyDescent="0.8">
      <c r="A34" s="2" t="s">
        <v>48</v>
      </c>
    </row>
    <row r="35" spans="1:1" x14ac:dyDescent="0.8">
      <c r="A35" s="2" t="s">
        <v>49</v>
      </c>
    </row>
    <row r="36" spans="1:1" x14ac:dyDescent="0.8">
      <c r="A36" s="2" t="s">
        <v>50</v>
      </c>
    </row>
    <row r="37" spans="1:1" x14ac:dyDescent="0.8">
      <c r="A37" s="2" t="s">
        <v>51</v>
      </c>
    </row>
    <row r="38" spans="1:1" x14ac:dyDescent="0.8">
      <c r="A38" s="2" t="s">
        <v>52</v>
      </c>
    </row>
    <row r="39" spans="1:1" x14ac:dyDescent="0.8">
      <c r="A39" s="2" t="s">
        <v>53</v>
      </c>
    </row>
    <row r="40" spans="1:1" x14ac:dyDescent="0.8">
      <c r="A40" s="2" t="s">
        <v>54</v>
      </c>
    </row>
    <row r="41" spans="1:1" x14ac:dyDescent="0.8">
      <c r="A41" s="4" t="s">
        <v>55</v>
      </c>
    </row>
    <row r="42" spans="1:1" x14ac:dyDescent="0.8">
      <c r="A42" s="3" t="s">
        <v>56</v>
      </c>
    </row>
    <row r="43" spans="1:1" x14ac:dyDescent="0.8">
      <c r="A43" s="3" t="s">
        <v>57</v>
      </c>
    </row>
    <row r="44" spans="1:1" x14ac:dyDescent="0.8">
      <c r="A44" s="5" t="s">
        <v>58</v>
      </c>
    </row>
    <row r="45" spans="1:1" x14ac:dyDescent="0.8">
      <c r="A45" s="2" t="s">
        <v>59</v>
      </c>
    </row>
    <row r="46" spans="1:1" x14ac:dyDescent="0.8">
      <c r="A46" s="2" t="s">
        <v>60</v>
      </c>
    </row>
    <row r="47" spans="1:1" x14ac:dyDescent="0.8">
      <c r="A47" s="2" t="s">
        <v>61</v>
      </c>
    </row>
    <row r="48" spans="1:1" x14ac:dyDescent="0.8">
      <c r="A48" s="2" t="s">
        <v>62</v>
      </c>
    </row>
    <row r="49" spans="1:1" x14ac:dyDescent="0.8">
      <c r="A49" s="2" t="s">
        <v>63</v>
      </c>
    </row>
    <row r="50" spans="1:1" x14ac:dyDescent="0.8">
      <c r="A50" s="2" t="s">
        <v>64</v>
      </c>
    </row>
    <row r="51" spans="1:1" x14ac:dyDescent="0.8">
      <c r="A51" s="2" t="s">
        <v>65</v>
      </c>
    </row>
    <row r="52" spans="1:1" x14ac:dyDescent="0.8">
      <c r="A52" s="2" t="s">
        <v>66</v>
      </c>
    </row>
    <row r="53" spans="1:1" x14ac:dyDescent="0.8">
      <c r="A53" s="2" t="s">
        <v>67</v>
      </c>
    </row>
    <row r="54" spans="1:1" x14ac:dyDescent="0.8">
      <c r="A54" s="2" t="s">
        <v>68</v>
      </c>
    </row>
    <row r="55" spans="1:1" x14ac:dyDescent="0.8">
      <c r="A55" s="2" t="s">
        <v>69</v>
      </c>
    </row>
    <row r="56" spans="1:1" x14ac:dyDescent="0.8">
      <c r="A56" s="2" t="s">
        <v>70</v>
      </c>
    </row>
    <row r="57" spans="1:1" x14ac:dyDescent="0.8">
      <c r="A57" s="2" t="s">
        <v>71</v>
      </c>
    </row>
    <row r="58" spans="1:1" x14ac:dyDescent="0.8">
      <c r="A58" s="2" t="s">
        <v>72</v>
      </c>
    </row>
    <row r="59" spans="1:1" x14ac:dyDescent="0.8">
      <c r="A59" s="4" t="s">
        <v>73</v>
      </c>
    </row>
    <row r="60" spans="1:1" x14ac:dyDescent="0.8">
      <c r="A60" s="3" t="s">
        <v>74</v>
      </c>
    </row>
    <row r="61" spans="1:1" x14ac:dyDescent="0.8">
      <c r="A61" s="5" t="s">
        <v>75</v>
      </c>
    </row>
    <row r="62" spans="1:1" x14ac:dyDescent="0.8">
      <c r="A62" s="2" t="s">
        <v>76</v>
      </c>
    </row>
    <row r="63" spans="1:1" x14ac:dyDescent="0.8">
      <c r="A63" s="6" t="s">
        <v>77</v>
      </c>
    </row>
    <row r="64" spans="1:1" x14ac:dyDescent="0.8">
      <c r="A64" s="2" t="s">
        <v>78</v>
      </c>
    </row>
    <row r="65" spans="1:1" x14ac:dyDescent="0.8">
      <c r="A65" s="2" t="s">
        <v>79</v>
      </c>
    </row>
    <row r="66" spans="1:1" x14ac:dyDescent="0.8">
      <c r="A66" s="2" t="s">
        <v>80</v>
      </c>
    </row>
    <row r="67" spans="1:1" x14ac:dyDescent="0.8">
      <c r="A67" s="2" t="s">
        <v>81</v>
      </c>
    </row>
    <row r="68" spans="1:1" x14ac:dyDescent="0.8">
      <c r="A68" s="2" t="s">
        <v>82</v>
      </c>
    </row>
    <row r="69" spans="1:1" x14ac:dyDescent="0.8">
      <c r="A69" s="2" t="s">
        <v>83</v>
      </c>
    </row>
    <row r="70" spans="1:1" x14ac:dyDescent="0.8">
      <c r="A70" s="2" t="s">
        <v>84</v>
      </c>
    </row>
    <row r="71" spans="1:1" x14ac:dyDescent="0.8">
      <c r="A71" s="2" t="s">
        <v>85</v>
      </c>
    </row>
    <row r="72" spans="1:1" x14ac:dyDescent="0.8">
      <c r="A72" s="2" t="s">
        <v>86</v>
      </c>
    </row>
  </sheetData>
  <sheetProtection password="83AF"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Los Rios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Los Rios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Los Rios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K55"/>
  <sheetViews>
    <sheetView topLeftCell="A24" workbookViewId="0">
      <selection activeCell="M49" sqref="M49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Los Rios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 t="s">
        <v>100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>
        <v>158</v>
      </c>
      <c r="H18" s="70"/>
      <c r="I18" s="66">
        <v>60</v>
      </c>
      <c r="J18" s="36"/>
      <c r="K18" s="62">
        <f>IFERROR((I18-G18)/G18,0)</f>
        <v>-0.620253164556962</v>
      </c>
      <c r="L18" s="36"/>
      <c r="M18" s="64" t="s">
        <v>101</v>
      </c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>
        <v>0</v>
      </c>
      <c r="H20" s="70"/>
      <c r="I20" s="66">
        <v>20</v>
      </c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>
        <v>0</v>
      </c>
      <c r="H24" s="70"/>
      <c r="I24" s="66">
        <v>50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>
        <v>0</v>
      </c>
      <c r="H26" s="70"/>
      <c r="I26" s="66">
        <v>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>
        <v>0</v>
      </c>
      <c r="H28" s="70"/>
      <c r="I28" s="66">
        <v>0</v>
      </c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>
        <v>0</v>
      </c>
      <c r="H39" s="61"/>
      <c r="I39" s="66">
        <v>0</v>
      </c>
      <c r="J39" s="36"/>
      <c r="K39" s="62">
        <f>IFERROR(I39/G39,0)</f>
        <v>0</v>
      </c>
      <c r="L39" s="36"/>
      <c r="M39" s="64" t="s">
        <v>102</v>
      </c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>
        <v>130</v>
      </c>
      <c r="H41" s="61"/>
      <c r="I41" s="66">
        <v>117</v>
      </c>
      <c r="J41" s="36"/>
      <c r="K41" s="62">
        <f>IFERROR(I41/G41,0)</f>
        <v>0.9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>
        <v>30</v>
      </c>
      <c r="H43" s="61"/>
      <c r="I43" s="66">
        <v>24</v>
      </c>
      <c r="J43" s="36"/>
      <c r="K43" s="62">
        <f>IFERROR(I43/G43,0)</f>
        <v>0.8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>
        <v>1</v>
      </c>
      <c r="H45" s="61"/>
      <c r="I45" s="66">
        <v>1</v>
      </c>
      <c r="J45" s="36"/>
      <c r="K45" s="62">
        <f>IFERROR(I45/G45,0)</f>
        <v>1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>
        <v>0</v>
      </c>
      <c r="H47" s="61"/>
      <c r="I47" s="66">
        <v>0</v>
      </c>
      <c r="J47" s="36"/>
      <c r="K47" s="62">
        <f>IFERROR(I47/G47,0)</f>
        <v>0</v>
      </c>
      <c r="L47" s="36"/>
      <c r="M47" s="64" t="s">
        <v>102</v>
      </c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>
        <v>0</v>
      </c>
      <c r="H49" s="61"/>
      <c r="I49" s="66">
        <v>0</v>
      </c>
      <c r="J49" s="36"/>
      <c r="K49" s="62">
        <f>IFERROR(I49/G49,0)</f>
        <v>0</v>
      </c>
      <c r="L49" s="36"/>
      <c r="M49" s="64" t="s">
        <v>102</v>
      </c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>
        <v>12</v>
      </c>
      <c r="H51" s="61"/>
      <c r="I51" s="66">
        <v>5</v>
      </c>
      <c r="J51" s="36"/>
      <c r="K51" s="62">
        <f>IFERROR(I51/G51,0)</f>
        <v>0.41666666666666669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>
        <v>12</v>
      </c>
      <c r="H53" s="61"/>
      <c r="I53" s="66">
        <v>5</v>
      </c>
      <c r="J53" s="36"/>
      <c r="K53" s="62">
        <f>IFERROR(I53/G53,0)</f>
        <v>0.41666666666666669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18:E18"/>
    <mergeCell ref="C20:E20"/>
    <mergeCell ref="C22:E22"/>
    <mergeCell ref="C24:E24"/>
    <mergeCell ref="C26:E26"/>
    <mergeCell ref="C28:E28"/>
    <mergeCell ref="E2:K4"/>
    <mergeCell ref="B6:L6"/>
    <mergeCell ref="B10:C10"/>
    <mergeCell ref="E10:K10"/>
    <mergeCell ref="B12:N12"/>
    <mergeCell ref="C14:E16"/>
    <mergeCell ref="G14:G16"/>
    <mergeCell ref="I14:I16"/>
    <mergeCell ref="K14:K16"/>
    <mergeCell ref="M14:M16"/>
  </mergeCells>
  <pageMargins left="0.25" right="0.25" top="0.75" bottom="0.75" header="0.3" footer="0.3"/>
  <pageSetup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K55"/>
  <sheetViews>
    <sheetView workbookViewId="0">
      <selection activeCell="E10" sqref="E10:K10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Los Rios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 t="s">
        <v>104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>
        <v>24</v>
      </c>
      <c r="H18" s="70"/>
      <c r="I18" s="66">
        <v>60</v>
      </c>
      <c r="J18" s="36"/>
      <c r="K18" s="62">
        <f>IFERROR((I18-G18)/G18,0)</f>
        <v>1.5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>
        <v>118</v>
      </c>
      <c r="H20" s="70"/>
      <c r="I20" s="66">
        <v>150</v>
      </c>
      <c r="J20" s="36"/>
      <c r="K20" s="62">
        <f>IFERROR((I20-G20)/G20,0)</f>
        <v>0.2711864406779661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>
        <v>0</v>
      </c>
      <c r="H26" s="70"/>
      <c r="I26" s="66">
        <v>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>
        <v>0</v>
      </c>
      <c r="H28" s="70"/>
      <c r="I28" s="66">
        <v>10</v>
      </c>
      <c r="J28" s="36"/>
      <c r="K28" s="62">
        <f>IFERROR((I28-G28)/G28,0)</f>
        <v>0</v>
      </c>
      <c r="L28" s="36"/>
      <c r="M28" s="64" t="s">
        <v>103</v>
      </c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>
        <v>100</v>
      </c>
      <c r="H39" s="61"/>
      <c r="I39" s="66">
        <v>60</v>
      </c>
      <c r="J39" s="36"/>
      <c r="K39" s="62">
        <f>IFERROR(I39/G39,0)</f>
        <v>0.6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>
        <v>50</v>
      </c>
      <c r="H41" s="61"/>
      <c r="I41" s="66">
        <v>25</v>
      </c>
      <c r="J41" s="36"/>
      <c r="K41" s="62">
        <f>IFERROR(I41/G41,0)</f>
        <v>0.5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>
        <v>6</v>
      </c>
      <c r="H43" s="61"/>
      <c r="I43" s="66">
        <v>3</v>
      </c>
      <c r="J43" s="36"/>
      <c r="K43" s="62">
        <f>IFERROR(I43/G43,0)</f>
        <v>0.5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>
        <v>10</v>
      </c>
      <c r="H45" s="61"/>
      <c r="I45" s="66">
        <v>8</v>
      </c>
      <c r="J45" s="36"/>
      <c r="K45" s="62">
        <f>IFERROR(I45/G45,0)</f>
        <v>0.8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>
        <v>0</v>
      </c>
      <c r="H47" s="61"/>
      <c r="I47" s="66">
        <v>0</v>
      </c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>
        <v>0</v>
      </c>
      <c r="H49" s="61"/>
      <c r="I49" s="66">
        <v>0</v>
      </c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>
        <v>8</v>
      </c>
      <c r="H51" s="61"/>
      <c r="I51" s="66">
        <v>6</v>
      </c>
      <c r="J51" s="36"/>
      <c r="K51" s="62">
        <f>IFERROR(I51/G51,0)</f>
        <v>0.75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>
        <v>0</v>
      </c>
      <c r="H53" s="61"/>
      <c r="I53" s="66">
        <v>0</v>
      </c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K55"/>
  <sheetViews>
    <sheetView topLeftCell="A6" workbookViewId="0">
      <selection activeCell="M20" sqref="M20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Los Rios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 t="s">
        <v>105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>
        <v>117</v>
      </c>
      <c r="H18" s="70"/>
      <c r="I18" s="66">
        <v>130</v>
      </c>
      <c r="J18" s="36"/>
      <c r="K18" s="62">
        <f>IFERROR((I18-G18)/G18,0)</f>
        <v>0.1111111111111111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>
        <v>376</v>
      </c>
      <c r="H20" s="70"/>
      <c r="I20" s="66">
        <v>330</v>
      </c>
      <c r="J20" s="36"/>
      <c r="K20" s="62">
        <f>IFERROR((I20-G20)/G20,0)</f>
        <v>-0.12234042553191489</v>
      </c>
      <c r="L20" s="36"/>
      <c r="M20" s="64" t="s">
        <v>107</v>
      </c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>
        <v>0</v>
      </c>
      <c r="H26" s="70"/>
      <c r="I26" s="66">
        <v>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>
        <v>0</v>
      </c>
      <c r="H28" s="70"/>
      <c r="I28" s="66">
        <v>0</v>
      </c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>
        <v>0</v>
      </c>
      <c r="H39" s="61"/>
      <c r="I39" s="66">
        <v>0</v>
      </c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>
        <v>469</v>
      </c>
      <c r="H41" s="61"/>
      <c r="I41" s="66">
        <v>384</v>
      </c>
      <c r="J41" s="36"/>
      <c r="K41" s="62">
        <f>IFERROR(I41/G41,0)</f>
        <v>0.81876332622601278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>
        <v>130</v>
      </c>
      <c r="H43" s="61"/>
      <c r="I43" s="66">
        <v>25</v>
      </c>
      <c r="J43" s="36"/>
      <c r="K43" s="62">
        <f>IFERROR(I43/G43,0)</f>
        <v>0.19230769230769232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>
        <v>65</v>
      </c>
      <c r="H45" s="61"/>
      <c r="I45" s="66">
        <v>20</v>
      </c>
      <c r="J45" s="36"/>
      <c r="K45" s="62">
        <f>IFERROR(I45/G45,0)</f>
        <v>0.30769230769230771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>
        <v>0</v>
      </c>
      <c r="H47" s="61"/>
      <c r="I47" s="66">
        <v>0</v>
      </c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>
        <v>9</v>
      </c>
      <c r="H49" s="61"/>
      <c r="I49" s="66">
        <v>9</v>
      </c>
      <c r="J49" s="36"/>
      <c r="K49" s="62">
        <f>IFERROR(I49/G49,0)</f>
        <v>1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>
        <v>9</v>
      </c>
      <c r="H51" s="61"/>
      <c r="I51" s="66">
        <v>6</v>
      </c>
      <c r="J51" s="36"/>
      <c r="K51" s="62">
        <f>IFERROR(I51/G51,0)</f>
        <v>0.66666666666666663</v>
      </c>
      <c r="L51" s="36"/>
      <c r="M51" s="64" t="s">
        <v>106</v>
      </c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>
        <v>9</v>
      </c>
      <c r="H53" s="61"/>
      <c r="I53" s="66">
        <v>6</v>
      </c>
      <c r="J53" s="36"/>
      <c r="K53" s="62">
        <f>IFERROR(I53/G53,0)</f>
        <v>0.66666666666666663</v>
      </c>
      <c r="L53" s="36"/>
      <c r="M53" s="64" t="s">
        <v>106</v>
      </c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AK55"/>
  <sheetViews>
    <sheetView topLeftCell="A25" workbookViewId="0">
      <selection activeCell="M39" sqref="M39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Los Rios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 t="s">
        <v>109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>
        <v>528</v>
      </c>
      <c r="H18" s="70"/>
      <c r="I18" s="66">
        <v>602</v>
      </c>
      <c r="J18" s="36"/>
      <c r="K18" s="62">
        <f>IFERROR((I18-G18)/G18,0)</f>
        <v>0.14015151515151514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>
        <v>20</v>
      </c>
      <c r="H20" s="70"/>
      <c r="I20" s="66">
        <v>25</v>
      </c>
      <c r="J20" s="36"/>
      <c r="K20" s="62">
        <f>IFERROR((I20-G20)/G20,0)</f>
        <v>0.25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 t="s">
        <v>108</v>
      </c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 t="s">
        <v>108</v>
      </c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>
        <v>18</v>
      </c>
      <c r="H26" s="70"/>
      <c r="I26" s="66">
        <v>18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>
        <v>0</v>
      </c>
      <c r="H28" s="70"/>
      <c r="I28" s="66">
        <v>0</v>
      </c>
      <c r="J28" s="36"/>
      <c r="K28" s="62">
        <f>IFERROR((I28-G28)/G28,0)</f>
        <v>0</v>
      </c>
      <c r="L28" s="36"/>
      <c r="M28" s="64" t="s">
        <v>108</v>
      </c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 t="s">
        <v>108</v>
      </c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>
        <v>0</v>
      </c>
      <c r="H39" s="61"/>
      <c r="I39" s="66">
        <v>0</v>
      </c>
      <c r="J39" s="36"/>
      <c r="K39" s="62">
        <f>IFERROR(I39/G39,0)</f>
        <v>0</v>
      </c>
      <c r="L39" s="36"/>
      <c r="M39" s="64" t="s">
        <v>111</v>
      </c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>
        <v>645</v>
      </c>
      <c r="H41" s="61"/>
      <c r="I41" s="66">
        <v>258</v>
      </c>
      <c r="J41" s="36"/>
      <c r="K41" s="62">
        <f>IFERROR(I41/G41,0)</f>
        <v>0.4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>
        <v>602</v>
      </c>
      <c r="H43" s="61"/>
      <c r="I43" s="66">
        <v>240</v>
      </c>
      <c r="J43" s="36"/>
      <c r="K43" s="62">
        <f>IFERROR(I43/G43,0)</f>
        <v>0.39867109634551495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>
        <v>0</v>
      </c>
      <c r="H45" s="61"/>
      <c r="I45" s="66">
        <v>0</v>
      </c>
      <c r="J45" s="36"/>
      <c r="K45" s="62">
        <f>IFERROR(I45/G45,0)</f>
        <v>0</v>
      </c>
      <c r="L45" s="36"/>
      <c r="M45" s="64" t="s">
        <v>110</v>
      </c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>
        <v>0</v>
      </c>
      <c r="H47" s="61"/>
      <c r="I47" s="66">
        <v>0</v>
      </c>
      <c r="J47" s="36"/>
      <c r="K47" s="62">
        <f>IFERROR(I47/G47,0)</f>
        <v>0</v>
      </c>
      <c r="L47" s="36"/>
      <c r="M47" s="64" t="s">
        <v>110</v>
      </c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>
        <v>0</v>
      </c>
      <c r="H49" s="61"/>
      <c r="I49" s="66">
        <v>0</v>
      </c>
      <c r="J49" s="36"/>
      <c r="K49" s="62">
        <f>IFERROR(I49/G49,0)</f>
        <v>0</v>
      </c>
      <c r="L49" s="36"/>
      <c r="M49" s="64" t="s">
        <v>110</v>
      </c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>
        <v>0</v>
      </c>
      <c r="H51" s="61"/>
      <c r="I51" s="66">
        <v>0</v>
      </c>
      <c r="J51" s="36"/>
      <c r="K51" s="62">
        <f>IFERROR(I51/G51,0)</f>
        <v>0</v>
      </c>
      <c r="L51" s="36"/>
      <c r="M51" s="64" t="s">
        <v>110</v>
      </c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>
        <v>0</v>
      </c>
      <c r="H53" s="61"/>
      <c r="I53" s="66">
        <v>0</v>
      </c>
      <c r="J53" s="36"/>
      <c r="K53" s="62">
        <f>IFERROR(I53/G53,0)</f>
        <v>0</v>
      </c>
      <c r="L53" s="36"/>
      <c r="M53" s="64" t="s">
        <v>110</v>
      </c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K55"/>
  <sheetViews>
    <sheetView topLeftCell="A28" workbookViewId="0">
      <selection activeCell="M53" sqref="M53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Los Rios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 t="s">
        <v>112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>
        <v>2667</v>
      </c>
      <c r="H18" s="70"/>
      <c r="I18" s="66">
        <v>2742</v>
      </c>
      <c r="J18" s="36"/>
      <c r="K18" s="62">
        <f>IFERROR((I18-G18)/G18,0)</f>
        <v>2.81214848143982E-2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>
        <v>2679</v>
      </c>
      <c r="H20" s="70"/>
      <c r="I20" s="66">
        <v>2754</v>
      </c>
      <c r="J20" s="36"/>
      <c r="K20" s="62">
        <f>IFERROR((I20-G20)/G20,0)</f>
        <v>2.7995520716685332E-2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>
        <v>918</v>
      </c>
      <c r="H22" s="70"/>
      <c r="I22" s="66">
        <v>936</v>
      </c>
      <c r="J22" s="36"/>
      <c r="K22" s="62">
        <f>IFERROR((I22-G22)/G22,0)</f>
        <v>1.9607843137254902E-2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>
        <v>817</v>
      </c>
      <c r="H24" s="70"/>
      <c r="I24" s="66">
        <v>833</v>
      </c>
      <c r="J24" s="36"/>
      <c r="K24" s="62">
        <f>IFERROR((I24-G24)/G24,0)</f>
        <v>1.9583843329253364E-2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>
        <v>25</v>
      </c>
      <c r="H26" s="70"/>
      <c r="I26" s="66">
        <v>25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>
        <v>1346</v>
      </c>
      <c r="H28" s="70"/>
      <c r="I28" s="66">
        <v>1386</v>
      </c>
      <c r="J28" s="36"/>
      <c r="K28" s="62">
        <f>IFERROR((I28-G28)/G28,0)</f>
        <v>2.9717682020802376E-2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>
        <v>3115</v>
      </c>
      <c r="H39" s="61"/>
      <c r="I39" s="66">
        <v>1300</v>
      </c>
      <c r="J39" s="36"/>
      <c r="K39" s="62">
        <f>IFERROR(I39/G39,0)</f>
        <v>0.4173354735152488</v>
      </c>
      <c r="L39" s="36"/>
      <c r="M39" s="64" t="s">
        <v>113</v>
      </c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>
        <v>220</v>
      </c>
      <c r="H41" s="61"/>
      <c r="I41" s="66">
        <v>200</v>
      </c>
      <c r="J41" s="36"/>
      <c r="K41" s="62">
        <f>IFERROR(I41/G41,0)</f>
        <v>0.90909090909090906</v>
      </c>
      <c r="L41" s="36"/>
      <c r="M41" s="64" t="s">
        <v>114</v>
      </c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>
        <v>1068</v>
      </c>
      <c r="H43" s="61"/>
      <c r="I43" s="66">
        <v>211</v>
      </c>
      <c r="J43" s="36"/>
      <c r="K43" s="62">
        <f>IFERROR(I43/G43,0)</f>
        <v>0.19756554307116106</v>
      </c>
      <c r="L43" s="36"/>
      <c r="M43" s="64" t="s">
        <v>115</v>
      </c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>
        <v>30</v>
      </c>
      <c r="H45" s="61"/>
      <c r="I45" s="66">
        <v>30</v>
      </c>
      <c r="J45" s="36"/>
      <c r="K45" s="62">
        <f>IFERROR(I45/G45,0)</f>
        <v>1</v>
      </c>
      <c r="L45" s="36"/>
      <c r="M45" s="64" t="s">
        <v>116</v>
      </c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>
        <v>15</v>
      </c>
      <c r="H47" s="61"/>
      <c r="I47" s="66">
        <v>10</v>
      </c>
      <c r="J47" s="36"/>
      <c r="K47" s="62">
        <f>IFERROR(I47/G47,0)</f>
        <v>0.66666666666666663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>
        <v>220</v>
      </c>
      <c r="H49" s="61"/>
      <c r="I49" s="66">
        <v>200</v>
      </c>
      <c r="J49" s="36"/>
      <c r="K49" s="62">
        <f>IFERROR(I49/G49,0)</f>
        <v>0.90909090909090906</v>
      </c>
      <c r="L49" s="36"/>
      <c r="M49" s="64" t="s">
        <v>117</v>
      </c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>
        <v>220</v>
      </c>
      <c r="H51" s="61"/>
      <c r="I51" s="66">
        <v>210</v>
      </c>
      <c r="J51" s="36"/>
      <c r="K51" s="62">
        <f>IFERROR(I51/G51,0)</f>
        <v>0.95454545454545459</v>
      </c>
      <c r="L51" s="36"/>
      <c r="M51" s="64" t="s">
        <v>117</v>
      </c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>
        <v>210</v>
      </c>
      <c r="H53" s="61"/>
      <c r="I53" s="66">
        <v>210</v>
      </c>
      <c r="J53" s="36"/>
      <c r="K53" s="62">
        <f>IFERROR(I53/G53,0)</f>
        <v>1</v>
      </c>
      <c r="L53" s="36"/>
      <c r="M53" s="64" t="s">
        <v>117</v>
      </c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K55"/>
  <sheetViews>
    <sheetView topLeftCell="A39" workbookViewId="0">
      <selection activeCell="M53" sqref="M53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Los Rios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 t="s">
        <v>118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>
        <v>572</v>
      </c>
      <c r="H18" s="70"/>
      <c r="I18" s="66">
        <v>325</v>
      </c>
      <c r="J18" s="36"/>
      <c r="K18" s="62">
        <f>IFERROR((I18-G18)/G18,0)</f>
        <v>-0.43181818181818182</v>
      </c>
      <c r="L18" s="36"/>
      <c r="M18" s="64" t="s">
        <v>119</v>
      </c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>
        <v>535</v>
      </c>
      <c r="H20" s="70"/>
      <c r="I20" s="66">
        <v>550</v>
      </c>
      <c r="J20" s="36"/>
      <c r="K20" s="62">
        <f>IFERROR((I20-G20)/G20,0)</f>
        <v>2.8037383177570093E-2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>
        <v>0</v>
      </c>
      <c r="H22" s="70"/>
      <c r="I22" s="66">
        <v>100</v>
      </c>
      <c r="J22" s="36"/>
      <c r="K22" s="62">
        <f>IFERROR((I22-G22)/G22,0)</f>
        <v>0</v>
      </c>
      <c r="L22" s="36"/>
      <c r="M22" s="64" t="s">
        <v>120</v>
      </c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>
        <v>0</v>
      </c>
      <c r="H24" s="70"/>
      <c r="I24" s="66">
        <v>200</v>
      </c>
      <c r="J24" s="36"/>
      <c r="K24" s="62">
        <f>IFERROR((I24-G24)/G24,0)</f>
        <v>0</v>
      </c>
      <c r="L24" s="36"/>
      <c r="M24" s="64" t="s">
        <v>121</v>
      </c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>
        <v>0</v>
      </c>
      <c r="H26" s="70"/>
      <c r="I26" s="66">
        <v>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>
        <v>0</v>
      </c>
      <c r="H28" s="70"/>
      <c r="I28" s="66">
        <v>50</v>
      </c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>
        <v>875</v>
      </c>
      <c r="H39" s="61"/>
      <c r="I39" s="66">
        <v>385</v>
      </c>
      <c r="J39" s="36"/>
      <c r="K39" s="62">
        <f>IFERROR(I39/G39,0)</f>
        <v>0.44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>
        <v>50</v>
      </c>
      <c r="H41" s="61"/>
      <c r="I41" s="66">
        <v>42</v>
      </c>
      <c r="J41" s="36"/>
      <c r="K41" s="62">
        <f>IFERROR(I41/G41,0)</f>
        <v>0.84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>
        <v>325</v>
      </c>
      <c r="H43" s="61"/>
      <c r="I43" s="66">
        <v>46</v>
      </c>
      <c r="J43" s="36"/>
      <c r="K43" s="62">
        <f>IFERROR(I43/G43,0)</f>
        <v>0.14153846153846153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>
        <v>0</v>
      </c>
      <c r="H45" s="61"/>
      <c r="I45" s="66">
        <v>0</v>
      </c>
      <c r="J45" s="36"/>
      <c r="K45" s="62">
        <f>IFERROR(I45/G45,0)</f>
        <v>0</v>
      </c>
      <c r="L45" s="36"/>
      <c r="M45" s="64" t="s">
        <v>122</v>
      </c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>
        <v>0</v>
      </c>
      <c r="H47" s="61"/>
      <c r="I47" s="66">
        <v>0</v>
      </c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>
        <v>0</v>
      </c>
      <c r="H49" s="61"/>
      <c r="I49" s="66">
        <v>0</v>
      </c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>
        <v>0</v>
      </c>
      <c r="H51" s="61"/>
      <c r="I51" s="66">
        <v>0</v>
      </c>
      <c r="J51" s="36"/>
      <c r="K51" s="62">
        <f>IFERROR(I51/G51,0)</f>
        <v>0</v>
      </c>
      <c r="L51" s="36"/>
      <c r="M51" s="64" t="s">
        <v>122</v>
      </c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>
        <v>0</v>
      </c>
      <c r="H53" s="61"/>
      <c r="I53" s="66">
        <v>0</v>
      </c>
      <c r="J53" s="36"/>
      <c r="K53" s="62">
        <f>IFERROR(I53/G53,0)</f>
        <v>0</v>
      </c>
      <c r="L53" s="36"/>
      <c r="M53" s="64" t="s">
        <v>122</v>
      </c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K55"/>
  <sheetViews>
    <sheetView topLeftCell="A25" workbookViewId="0">
      <selection activeCell="M53" sqref="M53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Los Rios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 t="s">
        <v>123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>
        <v>0</v>
      </c>
      <c r="H18" s="70"/>
      <c r="I18" s="66">
        <v>50</v>
      </c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>
        <v>0</v>
      </c>
      <c r="H20" s="70"/>
      <c r="I20" s="66">
        <v>25</v>
      </c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>
        <v>0</v>
      </c>
      <c r="H26" s="70"/>
      <c r="I26" s="66">
        <v>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>
        <v>41</v>
      </c>
      <c r="H28" s="70"/>
      <c r="I28" s="66">
        <v>55</v>
      </c>
      <c r="J28" s="36"/>
      <c r="K28" s="62">
        <f>IFERROR((I28-G28)/G28,0)</f>
        <v>0.34146341463414637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>
        <v>0</v>
      </c>
      <c r="H39" s="61"/>
      <c r="I39" s="66">
        <v>0</v>
      </c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>
        <v>50</v>
      </c>
      <c r="H41" s="61"/>
      <c r="I41" s="66">
        <v>30</v>
      </c>
      <c r="J41" s="36"/>
      <c r="K41" s="62">
        <f>IFERROR(I41/G41,0)</f>
        <v>0.6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>
        <v>50</v>
      </c>
      <c r="H43" s="61"/>
      <c r="I43" s="66">
        <v>30</v>
      </c>
      <c r="J43" s="36"/>
      <c r="K43" s="62">
        <f>IFERROR(I43/G43,0)</f>
        <v>0.6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>
        <v>20</v>
      </c>
      <c r="H45" s="61"/>
      <c r="I45" s="66">
        <v>15</v>
      </c>
      <c r="J45" s="36"/>
      <c r="K45" s="62">
        <f>IFERROR(I45/G45,0)</f>
        <v>0.75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>
        <v>0</v>
      </c>
      <c r="H47" s="61"/>
      <c r="I47" s="66">
        <v>0</v>
      </c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>
        <v>55</v>
      </c>
      <c r="H49" s="61"/>
      <c r="I49" s="66">
        <v>30</v>
      </c>
      <c r="J49" s="36"/>
      <c r="K49" s="62">
        <f>IFERROR(I49/G49,0)</f>
        <v>0.54545454545454541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>
        <v>30</v>
      </c>
      <c r="H51" s="61"/>
      <c r="I51" s="66">
        <v>20</v>
      </c>
      <c r="J51" s="36"/>
      <c r="K51" s="62">
        <f>IFERROR(I51/G51,0)</f>
        <v>0.66666666666666663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>
        <v>50</v>
      </c>
      <c r="H53" s="61"/>
      <c r="I53" s="66">
        <v>20</v>
      </c>
      <c r="J53" s="36"/>
      <c r="K53" s="62">
        <f>IFERROR(I53/G53,0)</f>
        <v>0.4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Summary</vt:lpstr>
      <vt:lpstr>ddConsortia</vt:lpstr>
      <vt:lpstr>Amador</vt:lpstr>
      <vt:lpstr>Center</vt:lpstr>
      <vt:lpstr>Davis</vt:lpstr>
      <vt:lpstr>El Dorado COE</vt:lpstr>
      <vt:lpstr>Elk Grove</vt:lpstr>
      <vt:lpstr>Folsom Cordova</vt:lpstr>
      <vt:lpstr>Galt</vt:lpstr>
      <vt:lpstr>Los Rios</vt:lpstr>
      <vt:lpstr>Natomas</vt:lpstr>
      <vt:lpstr>Sac City</vt:lpstr>
      <vt:lpstr>Sacramento COE</vt:lpstr>
      <vt:lpstr>San Juan</vt:lpstr>
      <vt:lpstr>Twin Rivers</vt:lpstr>
      <vt:lpstr>Washington</vt:lpstr>
      <vt:lpstr>Sheet15</vt:lpstr>
      <vt:lpstr>Sheet16</vt:lpstr>
      <vt:lpstr>Sheet17</vt:lpstr>
      <vt:lpstr>Sheet18</vt:lpstr>
      <vt:lpstr>Sheet19</vt:lpstr>
      <vt:lpstr>Sheet20</vt:lpstr>
      <vt:lpstr>ddConsortium</vt:lpstr>
      <vt:lpstr>Amador!Print_Area</vt:lpstr>
      <vt:lpstr>Center!Print_Area</vt:lpstr>
      <vt:lpstr>Davis!Print_Area</vt:lpstr>
      <vt:lpstr>'El Dorado COE'!Print_Area</vt:lpstr>
      <vt:lpstr>'Elk Grove'!Print_Area</vt:lpstr>
      <vt:lpstr>'Folsom Cordova'!Print_Area</vt:lpstr>
      <vt:lpstr>Galt!Print_Area</vt:lpstr>
      <vt:lpstr>'Los Rios'!Print_Area</vt:lpstr>
      <vt:lpstr>Natomas!Print_Area</vt:lpstr>
      <vt:lpstr>'Sac City'!Print_Area</vt:lpstr>
      <vt:lpstr>'Sacramento COE'!Print_Area</vt:lpstr>
      <vt:lpstr>'San Juan'!Print_Area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Summary!Print_Area</vt:lpstr>
      <vt:lpstr>'Twin Rivers'!Print_Area</vt:lpstr>
      <vt:lpstr>Washington!Print_Area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Greg Hill Jr.</cp:lastModifiedBy>
  <cp:lastPrinted>2015-11-02T19:36:37Z</cp:lastPrinted>
  <dcterms:created xsi:type="dcterms:W3CDTF">2015-10-06T00:58:22Z</dcterms:created>
  <dcterms:modified xsi:type="dcterms:W3CDTF">2015-12-01T03:37:51Z</dcterms:modified>
</cp:coreProperties>
</file>