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3345" yWindow="2025" windowWidth="24135" windowHeight="15600" tabRatio="500"/>
  </bookViews>
  <sheets>
    <sheet name="Summary" sheetId="6" r:id="rId1"/>
    <sheet name="ddConsortia" sheetId="11" state="hidden" r:id="rId2"/>
    <sheet name="LTCC" sheetId="13" r:id="rId3"/>
    <sheet name="LTUSD" sheetId="37" r:id="rId4"/>
    <sheet name="EDCOE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4">EDCOE!$A$1:$L$55</definedName>
    <definedName name="_xlnm.Print_Area" localSheetId="2">LTCC!$A$1:$L$55</definedName>
    <definedName name="_xlnm.Print_Area" localSheetId="3">LTUSD!$A$1:$L$55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3" l="1"/>
  <c r="G20" i="13"/>
  <c r="I28" i="13"/>
  <c r="I18" i="13"/>
  <c r="I26" i="13"/>
  <c r="I41" i="19"/>
  <c r="G41" i="19"/>
  <c r="I18" i="19"/>
  <c r="G18" i="19"/>
  <c r="K51" i="6" l="1"/>
  <c r="K49" i="6"/>
  <c r="K47" i="6"/>
  <c r="K45" i="6"/>
  <c r="K43" i="6"/>
  <c r="K41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47" i="6"/>
  <c r="G47" i="6"/>
  <c r="I45" i="6"/>
  <c r="G45" i="6"/>
  <c r="I43" i="6"/>
  <c r="G43" i="6"/>
  <c r="G41" i="6"/>
  <c r="I41" i="6"/>
  <c r="G39" i="6"/>
  <c r="I39" i="6"/>
  <c r="G37" i="6"/>
  <c r="I37" i="6"/>
  <c r="K20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I51" i="6"/>
  <c r="I49" i="6"/>
  <c r="G51" i="6"/>
  <c r="G49" i="6"/>
  <c r="I28" i="6"/>
  <c r="G28" i="6"/>
  <c r="I26" i="6"/>
  <c r="G26" i="6"/>
  <c r="I24" i="6"/>
  <c r="G24" i="6"/>
  <c r="I22" i="6"/>
  <c r="G22" i="6"/>
  <c r="I20" i="6"/>
  <c r="G20" i="6"/>
  <c r="I18" i="6"/>
  <c r="G18" i="6"/>
  <c r="I16" i="6"/>
  <c r="G16" i="6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  <c r="K18" i="6" l="1"/>
  <c r="K28" i="6"/>
  <c r="K24" i="6"/>
  <c r="K39" i="6"/>
  <c r="K37" i="6"/>
  <c r="K26" i="6"/>
  <c r="K16" i="6"/>
  <c r="K22" i="6"/>
</calcChain>
</file>

<file path=xl/sharedStrings.xml><?xml version="1.0" encoding="utf-8"?>
<sst xmlns="http://schemas.openxmlformats.org/spreadsheetml/2006/main" count="723" uniqueCount="120">
  <si>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</si>
  <si>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</si>
  <si>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</si>
  <si>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</si>
  <si>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</si>
  <si>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</si>
  <si>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</si>
  <si>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</si>
  <si>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</si>
  <si>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</si>
  <si>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</si>
  <si>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</si>
  <si>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</si>
  <si>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</si>
  <si>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</si>
  <si>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</si>
  <si>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</si>
  <si>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</si>
  <si>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</si>
  <si>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</si>
  <si>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</si>
  <si>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</si>
  <si>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</si>
  <si>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</si>
  <si>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</si>
  <si>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</si>
  <si>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</si>
  <si>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</si>
  <si>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</si>
  <si>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</si>
  <si>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</si>
  <si>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</si>
  <si>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</si>
  <si>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</si>
  <si>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</si>
  <si>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</si>
  <si>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</si>
  <si>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</si>
  <si>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</si>
  <si>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</si>
  <si>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</si>
  <si>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</si>
  <si>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</si>
  <si>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</si>
  <si>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</si>
  <si>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</si>
  <si>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</si>
  <si>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</si>
  <si>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</si>
  <si>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</si>
  <si>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</si>
  <si>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</si>
  <si>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</si>
  <si>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</si>
  <si>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</si>
  <si>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</si>
  <si>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</si>
  <si>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</si>
  <si>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</si>
  <si>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</si>
  <si>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</si>
  <si>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</si>
  <si>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</si>
  <si>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</si>
  <si>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</si>
  <si>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</si>
  <si>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</si>
  <si>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</si>
  <si>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</si>
  <si>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</si>
  <si>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</si>
  <si>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</si>
  <si>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</si>
  <si>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</si>
  <si>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</si>
  <si>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</si>
  <si>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</si>
  <si>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</si>
  <si>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</si>
  <si>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</si>
  <si>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</si>
  <si>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</si>
  <si>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</si>
  <si>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</si>
  <si>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</si>
  <si>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</si>
  <si>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</si>
  <si>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</si>
  <si>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</si>
  <si>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</si>
  <si>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</si>
  <si>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</si>
  <si>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</si>
  <si>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</si>
  <si>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</si>
  <si>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</si>
  <si>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</si>
  <si>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</si>
  <si>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</si>
  <si>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</si>
  <si>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El Dorado County Office of Education</t>
  </si>
  <si>
    <t>Lake Tahoe Unified School District</t>
  </si>
  <si>
    <t>Lake Tahoe Community College</t>
  </si>
  <si>
    <t>Get Focused services from CTE and Tallac programs</t>
  </si>
  <si>
    <t xml:space="preserve">Dual Enrollment for Digital Media Arts, Sports Medicine, Dental Asst. </t>
  </si>
  <si>
    <t xml:space="preserve"> Structured K-8 &amp; 9-12 with embedded math and ELA inst. for adults</t>
  </si>
  <si>
    <t>Incldues Mt. Tallac Alternative HS and Jail populations 2015/16</t>
  </si>
  <si>
    <t>Focus on Jail popluation for 2015/16; will include Mt. Tallac in 16/17</t>
  </si>
  <si>
    <t>Baseline compilation to be completed prior to first quarterly report</t>
  </si>
  <si>
    <t>WIOA program alignment will be developed during 2015/16</t>
  </si>
  <si>
    <t>Job placement is not a primary function of the School District</t>
  </si>
  <si>
    <t xml:space="preserve">Not applicable presently but will be applied to new older adult training </t>
  </si>
  <si>
    <t>Not applicable for the School District</t>
  </si>
  <si>
    <t>N/A</t>
  </si>
  <si>
    <t>based upon total projected ABE and CTE enrollment for 2015/16</t>
  </si>
  <si>
    <t>Data projection to be refined prior to first quarterly report</t>
  </si>
  <si>
    <t>Baseline to be established with LTUSD for first quarterly report</t>
  </si>
  <si>
    <t>This program will be developed in 2015/16 for impementing 2016/18</t>
  </si>
  <si>
    <t>Program to be developed with Golden Sierra WIB; baseline 1st report</t>
  </si>
  <si>
    <t>EDCEO Data only; Baseline to be completed prior to first quarterly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</si>
</sst>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_);_(* \(#,##0\);_(* &quot;-&quot;??_);_(@_)"/>
    <numFmt numFmtId="168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2:AG53"/>
  <sheetViews>
    <sheetView tabSelected="1" topLeftCell="A19" workbookViewId="0">
      <selection activeCell="G28" sqref="G28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14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14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14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4" ht="42" customHeight="1" x14ac:dyDescent="0.25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2">
      <c r="B8" s="83" t="s">
        <v>13</v>
      </c>
      <c r="C8" s="83"/>
      <c r="D8" s="15"/>
      <c r="E8" s="79" t="s">
        <v>39</v>
      </c>
      <c r="F8" s="80"/>
      <c r="G8" s="80"/>
      <c r="H8" s="80"/>
      <c r="I8" s="80"/>
      <c r="J8" s="80"/>
      <c r="K8" s="81"/>
      <c r="L8" s="8"/>
      <c r="M8" s="8"/>
    </row>
    <row r="9" spans="1:14" ht="15" customHeight="1" x14ac:dyDescent="0.25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2">
      <c r="A10" s="16"/>
      <c r="B10" s="74" t="s">
        <v>87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8.1" customHeight="1" x14ac:dyDescent="0.2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2">
      <c r="A12" s="17"/>
      <c r="B12" s="23"/>
      <c r="C12" s="87"/>
      <c r="D12" s="87"/>
      <c r="E12" s="87"/>
      <c r="F12" s="16"/>
      <c r="G12" s="71" t="s">
        <v>11</v>
      </c>
      <c r="H12" s="24"/>
      <c r="I12" s="71" t="s">
        <v>12</v>
      </c>
      <c r="J12" s="24"/>
      <c r="K12" s="89" t="s">
        <v>90</v>
      </c>
      <c r="L12" s="24"/>
      <c r="M12" s="71" t="s">
        <v>92</v>
      </c>
      <c r="N12" s="25"/>
    </row>
    <row r="13" spans="1:14" ht="15.95" customHeight="1" x14ac:dyDescent="0.2">
      <c r="A13" s="17"/>
      <c r="B13" s="23"/>
      <c r="C13" s="87"/>
      <c r="D13" s="87"/>
      <c r="E13" s="87"/>
      <c r="F13" s="16"/>
      <c r="G13" s="72"/>
      <c r="H13" s="16"/>
      <c r="I13" s="72"/>
      <c r="J13" s="16"/>
      <c r="K13" s="90"/>
      <c r="L13" s="16"/>
      <c r="M13" s="72"/>
      <c r="N13" s="25"/>
    </row>
    <row r="14" spans="1:14" ht="15.95" customHeight="1" x14ac:dyDescent="0.2">
      <c r="A14" s="26"/>
      <c r="B14" s="27"/>
      <c r="C14" s="87"/>
      <c r="D14" s="87"/>
      <c r="E14" s="87"/>
      <c r="F14" s="28"/>
      <c r="G14" s="73"/>
      <c r="H14" s="28"/>
      <c r="I14" s="73"/>
      <c r="J14" s="28"/>
      <c r="K14" s="91"/>
      <c r="L14" s="28"/>
      <c r="M14" s="73"/>
      <c r="N14" s="29"/>
    </row>
    <row r="15" spans="1:14" ht="6" customHeight="1" x14ac:dyDescent="0.2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" customHeight="1" x14ac:dyDescent="0.2">
      <c r="A16" s="34"/>
      <c r="B16" s="35"/>
      <c r="C16" s="84" t="s">
        <v>94</v>
      </c>
      <c r="D16" s="85"/>
      <c r="E16" s="86"/>
      <c r="F16" s="36"/>
      <c r="G16" s="37">
        <f>SUM(LTCC!G18,LTUSD!G18,EDCOE!G18,Sheet4!G18,Sheet5!G18,Sheet6!G18,Sheet7!G18,Sheet8!G18,Sheet9!G18,Sheet10!G18,Sheet11!G18,Sheet12!G18,Sheet13!G18,Sheet14!G18,Sheet15!G18,Sheet16!G18,Sheet17!G18,Sheet18!G18,Sheet19!G18,Sheet20!G18)</f>
        <v>1242</v>
      </c>
      <c r="H16" s="38"/>
      <c r="I16" s="37">
        <f>SUM(LTCC!I18,LTUSD!I18,EDCOE!I18,Sheet4!I18,Sheet5!I18,Sheet6!I18,Sheet7!I18,Sheet8!I18,Sheet9!I18,Sheet10!I18,Sheet11!I18,Sheet12!I18,Sheet13!I18,Sheet14!I18,Sheet15!I18,Sheet16!I18,Sheet17!I18,Sheet18!I18,Sheet19!I18,Sheet20!I18)</f>
        <v>1461</v>
      </c>
      <c r="J16" s="36"/>
      <c r="K16" s="39">
        <f>IFERROR((I16-G16)/G16,0)</f>
        <v>0.17632850241545894</v>
      </c>
      <c r="L16" s="36"/>
      <c r="M16" s="64" t="s">
        <v>115</v>
      </c>
      <c r="N16" s="40"/>
    </row>
    <row r="17" spans="1:33" s="17" customFormat="1" ht="5.0999999999999996" customHeight="1" x14ac:dyDescent="0.2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" customHeight="1" x14ac:dyDescent="0.2">
      <c r="A18" s="34"/>
      <c r="B18" s="35"/>
      <c r="C18" s="84" t="s">
        <v>89</v>
      </c>
      <c r="D18" s="85"/>
      <c r="E18" s="86"/>
      <c r="F18" s="36"/>
      <c r="G18" s="37">
        <f>SUM(LTCC!G20,LTUSD!G20,EDCOE!G20,Sheet4!G20,Sheet5!G20,Sheet6!G20,Sheet7!G20,Sheet8!G20,Sheet9!G20,Sheet10!G20,Sheet11!G20,Sheet12!G20,Sheet13!G20,Sheet14!G20,Sheet15!G20,Sheet16!G20,Sheet17!G20,Sheet18!G20,Sheet19!G20,Sheet20!G20)</f>
        <v>110</v>
      </c>
      <c r="H18" s="38"/>
      <c r="I18" s="37">
        <f>SUM(LTCC!I20,LTUSD!I20,EDCOE!I20,Sheet4!I20,Sheet5!I20,Sheet6!I20,Sheet7!I20,Sheet8!I20,Sheet9!I20,Sheet10!I20,Sheet11!I20,Sheet12!I20,Sheet13!I20,Sheet14!I20,Sheet15!I20,Sheet16!I20,Sheet17!I20,Sheet18!I20,Sheet19!I20,Sheet20!I20)</f>
        <v>150</v>
      </c>
      <c r="J18" s="36"/>
      <c r="K18" s="39">
        <f>IFERROR((I18-G18)/G18,0)</f>
        <v>0.36363636363636365</v>
      </c>
      <c r="L18" s="36"/>
      <c r="M18" s="64" t="s">
        <v>115</v>
      </c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95</v>
      </c>
      <c r="D20" s="85"/>
      <c r="E20" s="86"/>
      <c r="F20" s="36"/>
      <c r="G20" s="37">
        <f>SUM(LTCC!G22,LTUSD!G22,EDCOE!G22,Sheet4!G22,Sheet5!G22,Sheet6!G22,Sheet7!G22,Sheet8!G22,Sheet9!G22,Sheet10!G22,Sheet11!G22,Sheet12!G22,Sheet13!G22,Sheet14!G22,Sheet15!G22,Sheet16!G22,Sheet17!G22,Sheet18!G22,Sheet19!G22,Sheet20!G22)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SUM(LTCC!I22,LTUSD!I22,EDCOE!I22,Sheet4!I22,Sheet5!I22,Sheet6!I22,Sheet7!I22,Sheet8!I22,Sheet9!I22,Sheet10!I22,Sheet11!I22,Sheet12!I22,Sheet13!I22,Sheet14!I22,Sheet15!I22,Sheet16!I22,Sheet17!I22,Sheet18!I22,Sheet19!I22,Sheet20!I22)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 t="s">
        <v>118</v>
      </c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96</v>
      </c>
      <c r="D22" s="85"/>
      <c r="E22" s="86"/>
      <c r="F22" s="36"/>
      <c r="G22" s="37">
        <f>SUM(LTCC!G24,LTUSD!G24,EDCOE!G24,Sheet4!G24,Sheet5!G24,Sheet6!G24,Sheet7!G24,Sheet8!G24,Sheet9!G24,Sheet10!G24,Sheet11!G24,Sheet12!G24,Sheet13!G24,Sheet14!G24,Sheet15!G24,Sheet16!G24,Sheet17!G24,Sheet18!G24,Sheet19!G24,Sheet20!G24)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SUM(LTCC!I24,LTUSD!I24,EDCOE!I24,Sheet4!I24,Sheet5!I24,Sheet6!I24,Sheet7!I24,Sheet8!I24,Sheet9!I24,Sheet10!I24,Sheet11!I24,Sheet12!I24,Sheet13!I24,Sheet14!I24,Sheet15!I24,Sheet16!I24,Sheet17!I24,Sheet18!I24,Sheet19!I24,Sheet20!I24)</f>
        <v>45</v>
      </c>
      <c r="J22" s="36"/>
      <c r="K22" s="39">
        <f>IFERROR((I22-G22)/G22,0)</f>
        <v>0</v>
      </c>
      <c r="L22" s="36"/>
      <c r="M22" s="64" t="s">
        <v>105</v>
      </c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97</v>
      </c>
      <c r="D24" s="85"/>
      <c r="E24" s="86"/>
      <c r="F24" s="36"/>
      <c r="G24" s="37">
        <f>SUM(LTCC!G26,LTUSD!G26,EDCOE!G26,Sheet4!G26,Sheet5!G26,Sheet6!G26,Sheet7!G26,Sheet8!G26,Sheet9!G26,Sheet10!G26,Sheet11!G26,Sheet12!G26,Sheet13!G26,Sheet14!G26,Sheet15!G26,Sheet16!G26,Sheet17!G26,Sheet18!G26,Sheet19!G26,Sheet20!G26)</f>
        <v>19</v>
      </c>
      <c r="H24" s="38"/>
      <c r="I24" s="37">
        <f>SUM(LTCC!I26,LTUSD!I26,EDCOE!I26,Sheet4!I26,Sheet5!I26,Sheet6!I26,Sheet7!I26,Sheet8!I26,Sheet9!I26,Sheet10!I26,Sheet11!I26,Sheet12!I26,Sheet13!I26,Sheet14!I26,Sheet15!I26,Sheet16!I26,Sheet17!I26,Sheet18!I26,Sheet19!I26,Sheet20!I26)</f>
        <v>38</v>
      </c>
      <c r="J24" s="36"/>
      <c r="K24" s="39">
        <f>IFERROR((I24-G24)/G24,0)</f>
        <v>1</v>
      </c>
      <c r="L24" s="36"/>
      <c r="M24" s="64" t="s">
        <v>115</v>
      </c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98</v>
      </c>
      <c r="D26" s="85"/>
      <c r="E26" s="86"/>
      <c r="F26" s="36"/>
      <c r="G26" s="37">
        <f>SUM(LTCC!G28,LTUSD!G28,EDCOE!G28,Sheet4!G28,Sheet5!G28,Sheet6!G28,Sheet7!G28,Sheet8!G28,Sheet9!G28,Sheet10!G28,Sheet11!G28,Sheet12!G28,Sheet13!G28,Sheet14!G28,Sheet15!G28,Sheet16!G28,Sheet17!G28,Sheet18!G28,Sheet19!G28,Sheet20!G28)</f>
        <v>1544</v>
      </c>
      <c r="H26" s="38"/>
      <c r="I26" s="37">
        <f>SUM(LTCC!I28,LTUSD!I28,EDCOE!I28,Sheet4!I28,Sheet5!I28,Sheet6!I28,Sheet7!I28,Sheet8!I28,Sheet9!I28,Sheet10!I28,Sheet11!I28,Sheet12!I28,Sheet13!I28,Sheet14!I28,Sheet15!I28,Sheet16!I28,Sheet17!I28,Sheet18!I28,Sheet19!I28,Sheet20!I28)</f>
        <v>1733</v>
      </c>
      <c r="J26" s="36"/>
      <c r="K26" s="39">
        <f>IFERROR((I26-G26)/G26,0)</f>
        <v>0.12240932642487047</v>
      </c>
      <c r="L26" s="36"/>
      <c r="M26" s="64" t="s">
        <v>115</v>
      </c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99</v>
      </c>
      <c r="D28" s="85"/>
      <c r="E28" s="86"/>
      <c r="F28" s="36"/>
      <c r="G28" s="37">
        <f>SUM(LTCC!G30,LTUSD!G30,EDCOE!G30,Sheet4!G30,Sheet5!G30,Sheet6!G30,Sheet7!G30,Sheet8!G30,Sheet9!G30,Sheet10!G30,Sheet11!G30,Sheet12!G30,Sheet13!G30,Sheet14!G30,Sheet15!G30,Sheet16!G30,Sheet17!G30,Sheet18!G30,Sheet19!G30,Sheet20!G30)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SUM(LTCC!I30,LTUSD!I30,EDCOE!I30,Sheet4!I30,Sheet5!I30,Sheet6!I30,Sheet7!I30,Sheet8!I30,Sheet9!I30,Sheet10!I30,Sheet11!I30,Sheet12!I30,Sheet13!I30,Sheet14!I30,Sheet15!I30,Sheet16!I30,Sheet17!I30,Sheet18!I30,Sheet19!I30,Sheet20!I30)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 t="s">
        <v>117</v>
      </c>
      <c r="N28" s="40"/>
      <c r="O28" s="45"/>
    </row>
    <row r="29" spans="1:33" ht="6" customHeight="1" x14ac:dyDescent="0.2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2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" customHeight="1" x14ac:dyDescent="0.2">
      <c r="A31" s="41"/>
      <c r="B31" s="75" t="s">
        <v>88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33" ht="6" customHeight="1" x14ac:dyDescent="0.2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2">
      <c r="A33" s="17"/>
      <c r="B33" s="23"/>
      <c r="C33" s="87"/>
      <c r="D33" s="87"/>
      <c r="E33" s="87"/>
      <c r="F33" s="16"/>
      <c r="G33" s="71" t="s">
        <v>1</v>
      </c>
      <c r="H33" s="24"/>
      <c r="I33" s="71" t="s">
        <v>2</v>
      </c>
      <c r="J33" s="24"/>
      <c r="K33" s="89" t="s">
        <v>0</v>
      </c>
      <c r="L33" s="24"/>
      <c r="M33" s="71" t="s">
        <v>92</v>
      </c>
      <c r="N33" s="25"/>
    </row>
    <row r="34" spans="1:33" ht="5.0999999999999996" customHeight="1" x14ac:dyDescent="0.2">
      <c r="A34" s="17"/>
      <c r="B34" s="23"/>
      <c r="C34" s="87"/>
      <c r="D34" s="87"/>
      <c r="E34" s="87"/>
      <c r="F34" s="16"/>
      <c r="G34" s="72"/>
      <c r="H34" s="16"/>
      <c r="I34" s="72"/>
      <c r="J34" s="16"/>
      <c r="K34" s="90"/>
      <c r="L34" s="16"/>
      <c r="M34" s="72"/>
      <c r="N34" s="25"/>
    </row>
    <row r="35" spans="1:33" x14ac:dyDescent="0.2">
      <c r="A35" s="26"/>
      <c r="B35" s="27"/>
      <c r="C35" s="87"/>
      <c r="D35" s="87"/>
      <c r="E35" s="87"/>
      <c r="F35" s="28"/>
      <c r="G35" s="73"/>
      <c r="H35" s="28"/>
      <c r="I35" s="73"/>
      <c r="J35" s="28"/>
      <c r="K35" s="91"/>
      <c r="L35" s="28"/>
      <c r="M35" s="73"/>
      <c r="N35" s="29"/>
    </row>
    <row r="36" spans="1:33" ht="6" customHeight="1" x14ac:dyDescent="0.2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" customHeight="1" x14ac:dyDescent="0.2">
      <c r="A37" s="34"/>
      <c r="B37" s="35"/>
      <c r="C37" s="76" t="s">
        <v>3</v>
      </c>
      <c r="D37" s="77"/>
      <c r="E37" s="78"/>
      <c r="F37" s="36"/>
      <c r="G37" s="37">
        <f>SUM(LTCC!G39,LTUSD!G39,EDCOE!G39,Sheet4!G39,Sheet5!G39,Sheet6!G39,Sheet7!G39,Sheet8!G39,Sheet9!G39,Sheet10!G39,Sheet11!G39,Sheet12!G39,Sheet13!G39,Sheet14!G39,Sheet15!G39,Sheet16!G39,Sheet17!G39,Sheet18!G39,Sheet19!G39,Sheet20!G39)</f>
        <v>0</v>
      </c>
      <c r="H37" s="38"/>
      <c r="I37" s="37">
        <f>SUM(LTCC!I39,LTUSD!I39,EDCOE!I39,Sheet4!I39,Sheet5!I39,Sheet6!I39,Sheet7!I39,Sheet8!I39,Sheet9!I39,Sheet10!I39,Sheet11!I39,Sheet12!I39,Sheet13!I39,Sheet14!I39,Sheet15!I39,Sheet16!I39,Sheet17!I39,Sheet18!I39,Sheet19!I39,Sheet20!I39)</f>
        <v>0</v>
      </c>
      <c r="J37" s="36"/>
      <c r="K37" s="39">
        <f>IFERROR(I37/G37,0)</f>
        <v>0</v>
      </c>
      <c r="L37" s="36"/>
      <c r="M37" s="64" t="s">
        <v>109</v>
      </c>
      <c r="N37" s="40"/>
    </row>
    <row r="38" spans="1:33" s="17" customFormat="1" ht="5.0999999999999996" customHeight="1" x14ac:dyDescent="0.2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" customHeight="1" x14ac:dyDescent="0.2">
      <c r="A39" s="34"/>
      <c r="B39" s="35"/>
      <c r="C39" s="76" t="s">
        <v>4</v>
      </c>
      <c r="D39" s="77"/>
      <c r="E39" s="78"/>
      <c r="F39" s="36"/>
      <c r="G39" s="37">
        <f>SUM(LTCC!G41,LTUSD!G41,EDCOE!G41,Sheet4!G41,Sheet5!G41,Sheet6!G41,Sheet7!G41,Sheet8!G41,Sheet9!G41,Sheet10!G41,Sheet11!G41,Sheet12!G41,Sheet13!G41,Sheet14!G41,Sheet15!G41,Sheet16!G41,Sheet17!G41,Sheet18!G41,Sheet19!G41,Sheet20!G41)</f>
        <v>122</v>
      </c>
      <c r="H39" s="38"/>
      <c r="I39" s="37">
        <f>SUM(LTCC!I41,LTUSD!I41,EDCOE!I41,Sheet4!I41,Sheet5!I41,Sheet6!I41,Sheet7!I41,Sheet8!I41,Sheet9!I41,Sheet10!I41,Sheet11!I41,Sheet12!I41,Sheet13!I41,Sheet14!I41,Sheet15!I41,Sheet16!I41,Sheet17!I41,Sheet18!I41,Sheet19!I41,Sheet20!I41)</f>
        <v>61</v>
      </c>
      <c r="J39" s="36"/>
      <c r="K39" s="39">
        <f>IFERROR(I39/G39,0)</f>
        <v>0.5</v>
      </c>
      <c r="L39" s="36"/>
      <c r="M39" s="64" t="s">
        <v>119</v>
      </c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5</v>
      </c>
      <c r="D41" s="77"/>
      <c r="E41" s="78"/>
      <c r="F41" s="36"/>
      <c r="G41" s="37">
        <f>SUM(LTCC!G43,LTUSD!G43,EDCOE!G43,Sheet4!G43,Sheet5!G43,Sheet6!G43,Sheet7!G43,Sheet8!G43,Sheet9!G43,Sheet10!G43,Sheet11!G43,Sheet12!G43,Sheet13!G43,Sheet14!G43,Sheet15!G43,Sheet16!G43,Sheet17!G43,Sheet18!G43,Sheet19!G43,Sheet20!G43)</f>
        <v>0</v>
      </c>
      <c r="H41" s="38"/>
      <c r="I41" s="37">
        <f>SUM(LTCC!I43,LTUSD!I43,EDCOE!I43,Sheet4!I43,Sheet5!I43,Sheet6!I43,Sheet7!I43,Sheet8!I43,Sheet9!I43,Sheet10!I43,Sheet11!I43,Sheet12!I43,Sheet13!I43,Sheet14!I43,Sheet15!I43,Sheet16!I43,Sheet17!I43,Sheet18!I43,Sheet19!I43,Sheet20!I43)</f>
        <v>0</v>
      </c>
      <c r="J41" s="36"/>
      <c r="K41" s="39">
        <f>IFERROR(I41/G41,0)</f>
        <v>0</v>
      </c>
      <c r="L41" s="36"/>
      <c r="M41" s="64" t="s">
        <v>108</v>
      </c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6</v>
      </c>
      <c r="D43" s="77"/>
      <c r="E43" s="78"/>
      <c r="F43" s="36"/>
      <c r="G43" s="37">
        <f>SUM(LTCC!G45,LTUSD!G45,EDCOE!G45,Sheet4!G45,Sheet5!G45,Sheet6!G45,Sheet7!G45,Sheet8!G45,Sheet9!G45,Sheet10!G45,Sheet11!G45,Sheet12!G45,Sheet13!G45,Sheet14!G45,Sheet15!G45,Sheet16!G45,Sheet17!G45,Sheet18!G45,Sheet19!G45,Sheet20!G45)</f>
        <v>0</v>
      </c>
      <c r="H43" s="38"/>
      <c r="I43" s="37">
        <f>SUM(LTCC!I45,LTUSD!I45,EDCOE!I45,Sheet4!I45,Sheet5!I45,Sheet6!I45,Sheet7!I45,Sheet8!I45,Sheet9!I45,Sheet10!I45,Sheet11!I45,Sheet12!I45,Sheet13!I45,Sheet14!I45,Sheet15!I45,Sheet16!I45,Sheet17!I45,Sheet18!I45,Sheet19!I45,Sheet20!I45)</f>
        <v>0</v>
      </c>
      <c r="J43" s="36"/>
      <c r="K43" s="39">
        <f>IFERROR(I43/G43,0)</f>
        <v>0</v>
      </c>
      <c r="L43" s="36"/>
      <c r="M43" s="64" t="s">
        <v>108</v>
      </c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7</v>
      </c>
      <c r="D45" s="77"/>
      <c r="E45" s="78"/>
      <c r="F45" s="36"/>
      <c r="G45" s="37">
        <f>SUM(LTCC!G47,LTUSD!G47,EDCOE!G47,Sheet4!G47,Sheet5!G47,Sheet6!G47,Sheet7!G47,Sheet8!G47,Sheet9!G47,Sheet10!G47,Sheet11!G47,Sheet12!G47,Sheet13!G47,Sheet14!G47,Sheet15!G47,Sheet16!G47,Sheet17!G47,Sheet18!G47,Sheet19!G47,Sheet20!G47)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SUM(LTCC!I47,LTUSD!I47,EDCOE!I47,Sheet4!I47,Sheet5!I47,Sheet6!I47,Sheet7!I47,Sheet8!I47,Sheet9!I47,Sheet10!I47,Sheet11!I47,Sheet12!I47,Sheet13!I47,Sheet14!I47,Sheet15!I47,Sheet16!I47,Sheet17!I47,Sheet18!I47,Sheet19!I47,Sheet20!I47)</f>
        <v>0</v>
      </c>
      <c r="J45" s="36"/>
      <c r="K45" s="39">
        <f>IFERROR(I45/G45,0)</f>
        <v>0</v>
      </c>
      <c r="L45" s="36"/>
      <c r="M45" s="64" t="s">
        <v>108</v>
      </c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8</v>
      </c>
      <c r="D47" s="77"/>
      <c r="E47" s="78"/>
      <c r="F47" s="36"/>
      <c r="G47" s="37">
        <f>SUM(LTCC!G49,LTUSD!G49,EDCOE!G49,Sheet4!G49,Sheet5!G49,Sheet6!G49,Sheet7!G49,Sheet8!G49,Sheet9!G49,Sheet10!G49,Sheet11!G49,Sheet12!G49,Sheet13!G49,Sheet14!G49,Sheet15!G49,Sheet16!G49,Sheet17!G49,Sheet18!G49,Sheet19!G49,Sheet20!G49)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SUM(LTCC!I49,LTUSD!I49,EDCOE!I49,Sheet4!I49,Sheet5!I49,Sheet6!I49,Sheet7!I49,Sheet8!I49,Sheet9!I49,Sheet10!I49,Sheet11!I49,Sheet12!I49,Sheet13!I49,Sheet14!I49,Sheet15!I49,Sheet16!I49,Sheet17!I49,Sheet18!I49,Sheet19!I49,Sheet20!I49)</f>
        <v>0</v>
      </c>
      <c r="J47" s="36"/>
      <c r="K47" s="39">
        <f>IFERROR(I47/G47,0)</f>
        <v>0</v>
      </c>
      <c r="L47" s="36"/>
      <c r="M47" s="64" t="s">
        <v>108</v>
      </c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9</v>
      </c>
      <c r="D49" s="77"/>
      <c r="E49" s="78"/>
      <c r="F49" s="36"/>
      <c r="G49" s="37">
        <f>SUM(LTCC!G51,LTUSD!G51,EDCOE!G51,Sheet4!G51,Sheet5!G51,Sheet6!G51,Sheet7!G51,Sheet8!G51,Sheet9!G51,Sheet10!G51,Sheet11!G51,Sheet12!G51,Sheet13!G51,Sheet14!G51,Sheet15!G51,Sheet16!G51,Sheet17!G51,Sheet18!G51,Sheet19!G51,Sheet20!G51)</f>
        <v>0</v>
      </c>
      <c r="H49" s="38"/>
      <c r="I49" s="37">
        <f>SUM(LTCC!I51,LTUSD!I51,EDCOE!I51,Sheet4!I51,Sheet5!I51,Sheet6!I51,Sheet7!I51,Sheet8!I51,Sheet9!I51,Sheet10!I51,Sheet11!I51,Sheet12!I51,Sheet13!I51,Sheet14!I51,Sheet15!I51,Sheet16!I51,Sheet17!I51,Sheet18!I51,Sheet19!I51,Sheet20!I51)</f>
        <v>0</v>
      </c>
      <c r="J49" s="36"/>
      <c r="K49" s="39">
        <f>IFERROR(I49/G49,0)</f>
        <v>0</v>
      </c>
      <c r="L49" s="36"/>
      <c r="M49" s="64" t="s">
        <v>108</v>
      </c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10</v>
      </c>
      <c r="D51" s="77"/>
      <c r="E51" s="78"/>
      <c r="F51" s="36"/>
      <c r="G51" s="37">
        <f>SUM(LTCC!G53,LTUSD!G53,EDCOE!G53,Sheet4!G53,Sheet5!G53,Sheet6!G53,Sheet7!G53,Sheet8!G53,Sheet9!G53,Sheet10!G53,Sheet11!G53,Sheet12!G53,Sheet13!G53,Sheet14!G53,Sheet15!G53,Sheet16!G53,Sheet17!G53,Sheet18!G53,Sheet19!G53,Sheet20!G53)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SUM(LTCC!I53,LTUSD!I53,EDCOE!I53,Sheet4!I53,Sheet5!I53,Sheet6!I53,Sheet7!I53,Sheet8!I53,Sheet9!I53,Sheet10!I53,Sheet11!I53,Sheet12!I53,Sheet13!I53,Sheet14!I53,Sheet15!I53,Sheet16!I53,Sheet17!I53,Sheet18!I53,Sheet19!I53,Sheet20!I53)</f>
        <v>0</v>
      </c>
      <c r="J51" s="36"/>
      <c r="K51" s="39">
        <f>IFERROR(I51/G51,0)</f>
        <v>0</v>
      </c>
      <c r="L51" s="36"/>
      <c r="M51" s="64" t="s">
        <v>108</v>
      </c>
      <c r="N51" s="40"/>
    </row>
    <row r="52" spans="1:33" ht="6" customHeight="1" x14ac:dyDescent="0.2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2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2:AK55"/>
  <sheetViews>
    <sheetView topLeftCell="A11"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72"/>
  <sheetViews>
    <sheetView workbookViewId="0"/>
  </sheetViews>
  <sheetFormatPr defaultColWidth="11" defaultRowHeight="15.75" x14ac:dyDescent="0.25"/>
  <cols>
    <col min="1" max="1" width="18.875" bestFit="1" customWidth="1"/>
  </cols>
  <sheetData>
    <row r="1" spans="1:1" x14ac:dyDescent="0.25">
      <c r="A1" s="1" t="s">
        <v>16</v>
      </c>
    </row>
    <row r="2" spans="1:1" x14ac:dyDescent="0.25">
      <c r="A2" s="2" t="s">
        <v>17</v>
      </c>
    </row>
    <row r="3" spans="1:1" x14ac:dyDescent="0.25">
      <c r="A3" s="2" t="s">
        <v>18</v>
      </c>
    </row>
    <row r="4" spans="1:1" x14ac:dyDescent="0.25">
      <c r="A4" s="2" t="s">
        <v>19</v>
      </c>
    </row>
    <row r="5" spans="1:1" x14ac:dyDescent="0.25">
      <c r="A5" s="2" t="s">
        <v>20</v>
      </c>
    </row>
    <row r="6" spans="1:1" x14ac:dyDescent="0.25">
      <c r="A6" s="2" t="s">
        <v>21</v>
      </c>
    </row>
    <row r="7" spans="1:1" x14ac:dyDescent="0.25">
      <c r="A7" s="2" t="s">
        <v>14</v>
      </c>
    </row>
    <row r="8" spans="1:1" x14ac:dyDescent="0.25">
      <c r="A8" s="2" t="s">
        <v>22</v>
      </c>
    </row>
    <row r="9" spans="1:1" x14ac:dyDescent="0.25">
      <c r="A9" s="2" t="s">
        <v>23</v>
      </c>
    </row>
    <row r="10" spans="1:1" x14ac:dyDescent="0.25">
      <c r="A10" s="2" t="s">
        <v>24</v>
      </c>
    </row>
    <row r="11" spans="1:1" x14ac:dyDescent="0.25">
      <c r="A11" s="2" t="s">
        <v>25</v>
      </c>
    </row>
    <row r="12" spans="1:1" ht="26.25" x14ac:dyDescent="0.25">
      <c r="A12" s="3" t="s">
        <v>26</v>
      </c>
    </row>
    <row r="13" spans="1:1" x14ac:dyDescent="0.25">
      <c r="A13" s="2" t="s">
        <v>27</v>
      </c>
    </row>
    <row r="14" spans="1:1" x14ac:dyDescent="0.25">
      <c r="A14" s="2" t="s">
        <v>28</v>
      </c>
    </row>
    <row r="15" spans="1:1" x14ac:dyDescent="0.25">
      <c r="A15" s="2" t="s">
        <v>29</v>
      </c>
    </row>
    <row r="16" spans="1:1" x14ac:dyDescent="0.25">
      <c r="A16" s="2" t="s">
        <v>30</v>
      </c>
    </row>
    <row r="17" spans="1:1" x14ac:dyDescent="0.25">
      <c r="A17" s="2" t="s">
        <v>31</v>
      </c>
    </row>
    <row r="18" spans="1:1" x14ac:dyDescent="0.25">
      <c r="A18" s="2" t="s">
        <v>32</v>
      </c>
    </row>
    <row r="19" spans="1:1" x14ac:dyDescent="0.25">
      <c r="A19" s="2" t="s">
        <v>33</v>
      </c>
    </row>
    <row r="20" spans="1:1" x14ac:dyDescent="0.25">
      <c r="A20" s="2" t="s">
        <v>34</v>
      </c>
    </row>
    <row r="21" spans="1:1" x14ac:dyDescent="0.25">
      <c r="A21" s="2" t="s">
        <v>35</v>
      </c>
    </row>
    <row r="22" spans="1:1" x14ac:dyDescent="0.25">
      <c r="A22" s="2" t="s">
        <v>36</v>
      </c>
    </row>
    <row r="23" spans="1:1" x14ac:dyDescent="0.25">
      <c r="A23" s="2" t="s">
        <v>37</v>
      </c>
    </row>
    <row r="24" spans="1:1" x14ac:dyDescent="0.25">
      <c r="A24" s="2" t="s">
        <v>38</v>
      </c>
    </row>
    <row r="25" spans="1:1" x14ac:dyDescent="0.25">
      <c r="A25" s="2" t="s">
        <v>39</v>
      </c>
    </row>
    <row r="26" spans="1:1" x14ac:dyDescent="0.25">
      <c r="A26" s="2" t="s">
        <v>40</v>
      </c>
    </row>
    <row r="27" spans="1:1" x14ac:dyDescent="0.25">
      <c r="A27" s="2" t="s">
        <v>41</v>
      </c>
    </row>
    <row r="28" spans="1:1" x14ac:dyDescent="0.25">
      <c r="A28" s="2" t="s">
        <v>42</v>
      </c>
    </row>
    <row r="29" spans="1:1" x14ac:dyDescent="0.25">
      <c r="A29" s="2" t="s">
        <v>43</v>
      </c>
    </row>
    <row r="30" spans="1:1" x14ac:dyDescent="0.25">
      <c r="A30" s="2" t="s">
        <v>44</v>
      </c>
    </row>
    <row r="31" spans="1:1" x14ac:dyDescent="0.25">
      <c r="A31" s="2" t="s">
        <v>45</v>
      </c>
    </row>
    <row r="32" spans="1:1" x14ac:dyDescent="0.25">
      <c r="A32" s="2" t="s">
        <v>46</v>
      </c>
    </row>
    <row r="33" spans="1:1" x14ac:dyDescent="0.25">
      <c r="A33" s="2" t="s">
        <v>47</v>
      </c>
    </row>
    <row r="34" spans="1:1" x14ac:dyDescent="0.25">
      <c r="A34" s="2" t="s">
        <v>48</v>
      </c>
    </row>
    <row r="35" spans="1:1" x14ac:dyDescent="0.25">
      <c r="A35" s="2" t="s">
        <v>49</v>
      </c>
    </row>
    <row r="36" spans="1:1" x14ac:dyDescent="0.25">
      <c r="A36" s="2" t="s">
        <v>50</v>
      </c>
    </row>
    <row r="37" spans="1:1" x14ac:dyDescent="0.25">
      <c r="A37" s="2" t="s">
        <v>51</v>
      </c>
    </row>
    <row r="38" spans="1:1" x14ac:dyDescent="0.25">
      <c r="A38" s="2" t="s">
        <v>52</v>
      </c>
    </row>
    <row r="39" spans="1:1" x14ac:dyDescent="0.25">
      <c r="A39" s="2" t="s">
        <v>53</v>
      </c>
    </row>
    <row r="40" spans="1:1" x14ac:dyDescent="0.25">
      <c r="A40" s="2" t="s">
        <v>54</v>
      </c>
    </row>
    <row r="41" spans="1:1" x14ac:dyDescent="0.25">
      <c r="A41" s="4" t="s">
        <v>55</v>
      </c>
    </row>
    <row r="42" spans="1:1" x14ac:dyDescent="0.25">
      <c r="A42" s="3" t="s">
        <v>56</v>
      </c>
    </row>
    <row r="43" spans="1:1" x14ac:dyDescent="0.25">
      <c r="A43" s="3" t="s">
        <v>57</v>
      </c>
    </row>
    <row r="44" spans="1:1" x14ac:dyDescent="0.25">
      <c r="A44" s="5" t="s">
        <v>58</v>
      </c>
    </row>
    <row r="45" spans="1:1" x14ac:dyDescent="0.25">
      <c r="A45" s="2" t="s">
        <v>59</v>
      </c>
    </row>
    <row r="46" spans="1:1" x14ac:dyDescent="0.25">
      <c r="A46" s="2" t="s">
        <v>60</v>
      </c>
    </row>
    <row r="47" spans="1:1" x14ac:dyDescent="0.25">
      <c r="A47" s="2" t="s">
        <v>61</v>
      </c>
    </row>
    <row r="48" spans="1:1" x14ac:dyDescent="0.25">
      <c r="A48" s="2" t="s">
        <v>62</v>
      </c>
    </row>
    <row r="49" spans="1:1" x14ac:dyDescent="0.25">
      <c r="A49" s="2" t="s">
        <v>63</v>
      </c>
    </row>
    <row r="50" spans="1:1" x14ac:dyDescent="0.25">
      <c r="A50" s="2" t="s">
        <v>64</v>
      </c>
    </row>
    <row r="51" spans="1:1" x14ac:dyDescent="0.25">
      <c r="A51" s="2" t="s">
        <v>65</v>
      </c>
    </row>
    <row r="52" spans="1:1" x14ac:dyDescent="0.25">
      <c r="A52" s="2" t="s">
        <v>66</v>
      </c>
    </row>
    <row r="53" spans="1:1" x14ac:dyDescent="0.25">
      <c r="A53" s="2" t="s">
        <v>67</v>
      </c>
    </row>
    <row r="54" spans="1:1" x14ac:dyDescent="0.25">
      <c r="A54" s="2" t="s">
        <v>68</v>
      </c>
    </row>
    <row r="55" spans="1:1" x14ac:dyDescent="0.25">
      <c r="A55" s="2" t="s">
        <v>69</v>
      </c>
    </row>
    <row r="56" spans="1:1" x14ac:dyDescent="0.25">
      <c r="A56" s="2" t="s">
        <v>70</v>
      </c>
    </row>
    <row r="57" spans="1:1" x14ac:dyDescent="0.25">
      <c r="A57" s="2" t="s">
        <v>71</v>
      </c>
    </row>
    <row r="58" spans="1:1" x14ac:dyDescent="0.25">
      <c r="A58" s="2" t="s">
        <v>72</v>
      </c>
    </row>
    <row r="59" spans="1:1" x14ac:dyDescent="0.25">
      <c r="A59" s="4" t="s">
        <v>73</v>
      </c>
    </row>
    <row r="60" spans="1:1" x14ac:dyDescent="0.25">
      <c r="A60" s="3" t="s">
        <v>74</v>
      </c>
    </row>
    <row r="61" spans="1:1" x14ac:dyDescent="0.25">
      <c r="A61" s="5" t="s">
        <v>75</v>
      </c>
    </row>
    <row r="62" spans="1:1" x14ac:dyDescent="0.25">
      <c r="A62" s="2" t="s">
        <v>76</v>
      </c>
    </row>
    <row r="63" spans="1:1" x14ac:dyDescent="0.25">
      <c r="A63" s="6" t="s">
        <v>77</v>
      </c>
    </row>
    <row r="64" spans="1:1" x14ac:dyDescent="0.25">
      <c r="A64" s="2" t="s">
        <v>78</v>
      </c>
    </row>
    <row r="65" spans="1:1" x14ac:dyDescent="0.25">
      <c r="A65" s="2" t="s">
        <v>79</v>
      </c>
    </row>
    <row r="66" spans="1:1" x14ac:dyDescent="0.25">
      <c r="A66" s="2" t="s">
        <v>80</v>
      </c>
    </row>
    <row r="67" spans="1:1" x14ac:dyDescent="0.25">
      <c r="A67" s="2" t="s">
        <v>81</v>
      </c>
    </row>
    <row r="68" spans="1:1" x14ac:dyDescent="0.25">
      <c r="A68" s="2" t="s">
        <v>82</v>
      </c>
    </row>
    <row r="69" spans="1:1" x14ac:dyDescent="0.25">
      <c r="A69" s="2" t="s">
        <v>83</v>
      </c>
    </row>
    <row r="70" spans="1:1" x14ac:dyDescent="0.25">
      <c r="A70" s="2" t="s">
        <v>84</v>
      </c>
    </row>
    <row r="71" spans="1:1" x14ac:dyDescent="0.25">
      <c r="A71" s="2" t="s">
        <v>85</v>
      </c>
    </row>
    <row r="72" spans="1:1" x14ac:dyDescent="0.25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2:AK55"/>
  <sheetViews>
    <sheetView topLeftCell="A15" workbookViewId="0">
      <selection activeCell="M30" sqref="M30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 t="s">
        <v>102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>
        <v>1204</v>
      </c>
      <c r="H18" s="70"/>
      <c r="I18" s="66">
        <f>G18+120</f>
        <v>1324</v>
      </c>
      <c r="J18" s="36"/>
      <c r="K18" s="62">
        <f>IFERROR((I18-G18)/G18,0)</f>
        <v>9.9667774086378738E-2</v>
      </c>
      <c r="L18" s="36"/>
      <c r="M18" s="64" t="s">
        <v>115</v>
      </c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>
        <f>110</f>
        <v>110</v>
      </c>
      <c r="H20" s="70"/>
      <c r="I20" s="66">
        <f>G20+40</f>
        <v>150</v>
      </c>
      <c r="J20" s="36"/>
      <c r="K20" s="62">
        <f>IFERROR((I20-G20)/G20,0)</f>
        <v>0.36363636363636365</v>
      </c>
      <c r="L20" s="36"/>
      <c r="M20" s="64" t="s">
        <v>108</v>
      </c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118</v>
      </c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116</v>
      </c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>
        <v>19</v>
      </c>
      <c r="H26" s="70"/>
      <c r="I26" s="66">
        <f>G26*2</f>
        <v>38</v>
      </c>
      <c r="J26" s="36"/>
      <c r="K26" s="62">
        <f>IFERROR((I26-G26)/G26,0)</f>
        <v>1</v>
      </c>
      <c r="L26" s="36"/>
      <c r="M26" s="64" t="s">
        <v>115</v>
      </c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>
        <v>1544</v>
      </c>
      <c r="H28" s="70"/>
      <c r="I28" s="66">
        <f>G28+154</f>
        <v>1698</v>
      </c>
      <c r="J28" s="36"/>
      <c r="K28" s="62">
        <f>IFERROR((I28-G28)/G28,0)</f>
        <v>9.974093264248704E-2</v>
      </c>
      <c r="L28" s="36"/>
      <c r="M28" s="64" t="s">
        <v>115</v>
      </c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 t="s">
        <v>117</v>
      </c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 t="s">
        <v>109</v>
      </c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108</v>
      </c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108</v>
      </c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108</v>
      </c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108</v>
      </c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108</v>
      </c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108</v>
      </c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108</v>
      </c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2:AK55"/>
  <sheetViews>
    <sheetView topLeftCell="A16" workbookViewId="0">
      <selection activeCell="M24" sqref="M24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 t="s">
        <v>101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>
        <v>20</v>
      </c>
      <c r="J18" s="36"/>
      <c r="K18" s="62">
        <f>IFERROR((I18-G18)/G18,0)</f>
        <v>0</v>
      </c>
      <c r="L18" s="36"/>
      <c r="M18" s="64" t="s">
        <v>103</v>
      </c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 t="s">
        <v>113</v>
      </c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113</v>
      </c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45</v>
      </c>
      <c r="J24" s="36"/>
      <c r="K24" s="62">
        <f>IFERROR((I24-G24)/G24,0)</f>
        <v>0</v>
      </c>
      <c r="L24" s="36"/>
      <c r="M24" s="64" t="s">
        <v>105</v>
      </c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 t="s">
        <v>113</v>
      </c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>
        <v>30</v>
      </c>
      <c r="J28" s="36"/>
      <c r="K28" s="62">
        <f>IFERROR((I28-G28)/G28,0)</f>
        <v>0</v>
      </c>
      <c r="L28" s="36"/>
      <c r="M28" s="64" t="s">
        <v>104</v>
      </c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 t="s">
        <v>113</v>
      </c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 t="s">
        <v>109</v>
      </c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108</v>
      </c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108</v>
      </c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108</v>
      </c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112</v>
      </c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111</v>
      </c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110</v>
      </c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110</v>
      </c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2:AK55"/>
  <sheetViews>
    <sheetView topLeftCell="A13" workbookViewId="0">
      <selection activeCell="K41" sqref="K4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 t="s">
        <v>100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>
        <f>21+17</f>
        <v>38</v>
      </c>
      <c r="H18" s="70"/>
      <c r="I18" s="66">
        <f>28+89</f>
        <v>117</v>
      </c>
      <c r="J18" s="36"/>
      <c r="K18" s="62">
        <f>IFERROR((I18-G18)/G18,0)</f>
        <v>2.0789473684210527</v>
      </c>
      <c r="L18" s="36"/>
      <c r="M18" s="64" t="s">
        <v>106</v>
      </c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 t="s">
        <v>113</v>
      </c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113</v>
      </c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113</v>
      </c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 t="s">
        <v>108</v>
      </c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>
        <v>5</v>
      </c>
      <c r="J28" s="36"/>
      <c r="K28" s="62">
        <f>IFERROR((I28-G28)/G28,0)</f>
        <v>0</v>
      </c>
      <c r="L28" s="36"/>
      <c r="M28" s="64" t="s">
        <v>107</v>
      </c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 t="s">
        <v>108</v>
      </c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>
        <v>0</v>
      </c>
      <c r="H39" s="61"/>
      <c r="I39" s="66">
        <v>0</v>
      </c>
      <c r="J39" s="36"/>
      <c r="K39" s="62">
        <f>IFERROR(I39/G39,0)</f>
        <v>0</v>
      </c>
      <c r="L39" s="36"/>
      <c r="M39" s="64" t="s">
        <v>109</v>
      </c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>
        <f>117+5</f>
        <v>122</v>
      </c>
      <c r="H41" s="61"/>
      <c r="I41" s="66">
        <f>G41*0.5</f>
        <v>61</v>
      </c>
      <c r="J41" s="36"/>
      <c r="K41" s="62">
        <f>IFERROR(I41/G41,0)</f>
        <v>0.5</v>
      </c>
      <c r="L41" s="36"/>
      <c r="M41" s="64" t="s">
        <v>114</v>
      </c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 t="s">
        <v>108</v>
      </c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 t="s">
        <v>108</v>
      </c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108</v>
      </c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108</v>
      </c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108</v>
      </c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108</v>
      </c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2:AK55"/>
  <sheetViews>
    <sheetView workbookViewId="0">
      <selection activeCell="K51" sqref="K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88" t="s">
        <v>91</v>
      </c>
      <c r="F2" s="88"/>
      <c r="G2" s="88"/>
      <c r="H2" s="88"/>
      <c r="I2" s="88"/>
      <c r="J2" s="88"/>
      <c r="K2" s="88"/>
    </row>
    <row r="3" spans="1:37" ht="15.75" x14ac:dyDescent="0.2">
      <c r="C3" s="8"/>
      <c r="D3" s="8"/>
      <c r="E3" s="88"/>
      <c r="F3" s="88"/>
      <c r="G3" s="88"/>
      <c r="H3" s="88"/>
      <c r="I3" s="88"/>
      <c r="J3" s="88"/>
      <c r="K3" s="88"/>
    </row>
    <row r="4" spans="1:37" ht="15.75" x14ac:dyDescent="0.2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95" t="s">
        <v>93</v>
      </c>
      <c r="C8" s="95"/>
      <c r="E8" s="92" t="str">
        <f>Summary!E8</f>
        <v>Lake Tahoe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2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2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0999999999999996" customHeight="1" x14ac:dyDescent="0.2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2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LTCC</vt:lpstr>
      <vt:lpstr>LTUSD</vt:lpstr>
      <vt:lpstr>EDCOE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EDCOE!Print_Area</vt:lpstr>
      <vt:lpstr>LTCC!Print_Area</vt:lpstr>
      <vt:lpstr>LTUSD!Print_Area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</cp:lastModifiedBy>
  <cp:lastPrinted>2015-10-06T21:50:37Z</cp:lastPrinted>
  <dcterms:created xsi:type="dcterms:W3CDTF">2015-10-06T00:58:22Z</dcterms:created>
  <dcterms:modified xsi:type="dcterms:W3CDTF">2015-11-03T01:09:29Z</dcterms:modified>
</cp:coreProperties>
</file>