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1 Salinas Valley\"/>
    </mc:Choice>
  </mc:AlternateContent>
  <bookViews>
    <workbookView xWindow="3345" yWindow="2255" windowWidth="24135" windowHeight="15600" tabRatio="500"/>
  </bookViews>
  <sheets>
    <sheet name="Summary" sheetId="6" r:id="rId1"/>
    <sheet name="ddConsortia" sheetId="11" state="hidden" r:id="rId2"/>
    <sheet name="GUSD" sheetId="13" r:id="rId3"/>
    <sheet name="HCCD" sheetId="37" r:id="rId4"/>
    <sheet name="MCOE" sheetId="19" r:id="rId5"/>
    <sheet name="NMCUSD" sheetId="20" r:id="rId6"/>
    <sheet name="SUHSD" sheetId="21" r:id="rId7"/>
    <sheet name="SUSD" sheetId="22" r:id="rId8"/>
    <sheet name="SMCJUSD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GUSD!$A$1:$L$55</definedName>
    <definedName name="_xlnm.Print_Area" localSheetId="3">HCCD!$A$1:$L$55</definedName>
    <definedName name="_xlnm.Print_Area" localSheetId="4">MCOE!$A$1:$L$55</definedName>
    <definedName name="_xlnm.Print_Area" localSheetId="5">NMCUSD!$A$1:$L$55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9">Sheet8!$A$1:$L$55</definedName>
    <definedName name="_xlnm.Print_Area" localSheetId="10">Sheet9!$A$1:$L$55</definedName>
    <definedName name="_xlnm.Print_Area" localSheetId="8">SMCJUSD!$A$1:$L$55</definedName>
    <definedName name="_xlnm.Print_Area" localSheetId="6">SUHSD!$A$1:$L$55</definedName>
    <definedName name="_xlnm.Print_Area" localSheetId="0">Summary!$A$1:$L$53</definedName>
    <definedName name="_xlnm.Print_Area" localSheetId="7">SUSD!$A$1:$L$55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G22" i="6"/>
  <c r="I22" i="6"/>
  <c r="K22" i="6"/>
  <c r="I20" i="6"/>
  <c r="G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<sst xmlns="http://schemas.openxmlformats.org/spreadsheetml/2006/main" count="688" uniqueCount="123">
  <si>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</si>
  <si>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</si>
  <si>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</si>
  <si>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</si>
  <si>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</si>
  <si>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</si>
  <si>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</si>
  <si>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</si>
  <si>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</si>
  <si>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</si>
  <si>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</si>
  <si>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</si>
  <si>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</si>
  <si>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</si>
  <si>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</si>
  <si>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</si>
  <si>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</si>
  <si>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</si>
  <si>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</si>
  <si>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</si>
  <si>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</si>
  <si>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</si>
  <si>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</si>
  <si>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</si>
  <si>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</si>
  <si>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</si>
  <si>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</si>
  <si>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</si>
  <si>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</si>
  <si>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</si>
  <si>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</si>
  <si>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</si>
  <si>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</si>
  <si>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</si>
  <si>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</si>
  <si>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</si>
  <si>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</si>
  <si>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</si>
  <si>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</si>
  <si>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</si>
  <si>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</si>
  <si>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</si>
  <si>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</si>
  <si>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</si>
  <si>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</si>
  <si>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</si>
  <si>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</si>
  <si>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</si>
  <si>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</si>
  <si>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</si>
  <si>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</si>
  <si>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</si>
  <si>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</si>
  <si>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</si>
  <si>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</si>
  <si>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</si>
  <si>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</si>
  <si>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</si>
  <si>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</si>
  <si>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</si>
  <si>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</si>
  <si>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</si>
  <si>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</si>
  <si>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</si>
  <si>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</si>
  <si>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</si>
  <si>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</si>
  <si>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</si>
  <si>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</si>
  <si>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</si>
  <si>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</si>
  <si>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</si>
  <si>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</si>
  <si>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</si>
  <si>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</si>
  <si>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</si>
  <si>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</si>
  <si>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</si>
  <si>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</si>
  <si>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</si>
  <si>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</si>
  <si>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</si>
  <si>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</si>
  <si>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</si>
  <si>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</si>
  <si>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</si>
  <si>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</si>
  <si>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</si>
  <si>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</si>
  <si>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</si>
  <si>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</si>
  <si>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</si>
  <si>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</si>
  <si>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</si>
  <si>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</si>
  <si>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</si>
  <si>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</si>
  <si>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</si>
  <si>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</si>
  <si>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</si>
  <si>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Monterey County Office of Education</t>
  </si>
  <si>
    <t>Hartnell College</t>
  </si>
  <si>
    <t>?</t>
  </si>
  <si>
    <t>N/A</t>
  </si>
  <si>
    <t>TBD</t>
  </si>
  <si>
    <t>New HiSET Center. No longer serving students under 18.</t>
  </si>
  <si>
    <t>New programming</t>
  </si>
  <si>
    <t>New Family Literacy classes and workshops</t>
  </si>
  <si>
    <t>Add TPP and SPED</t>
  </si>
  <si>
    <t>new building trades pre-apprenticeship</t>
  </si>
  <si>
    <t>Basic English and Math + HEP</t>
  </si>
  <si>
    <t>learning skills classes</t>
  </si>
  <si>
    <t>non-credit office technology classes; new not-for-credit Spanish Office Technology</t>
  </si>
  <si>
    <t>new farmworker education program + new CTE-ESL/BS workshops</t>
  </si>
  <si>
    <t>HEP (grant-funded)</t>
  </si>
  <si>
    <t>not enough non-credit offerings yet</t>
  </si>
  <si>
    <t>based on cohort rate - 2 year span, not one</t>
  </si>
  <si>
    <t>Expansion of classes. Previously only 1 multilevel ESL class.</t>
  </si>
  <si>
    <t>Gonzales Unified School District</t>
  </si>
  <si>
    <t>North Monterey County Unified School District</t>
  </si>
  <si>
    <t>Salinas Union High School District</t>
  </si>
  <si>
    <t>Soledad Unified School District</t>
  </si>
  <si>
    <t>South Monterey County Joint Union 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</si>
</sst>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9" t="s">
        <v>13</v>
      </c>
      <c r="C8" s="89"/>
      <c r="D8" s="15"/>
      <c r="E8" s="85" t="s">
        <v>36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SUM(GUSD!G18,HCCD!G18,MCOE!G18,NMCUSD!G18,SUHSD!G18,SUSD!G18,SMCJUSD!G18,Sheet8!G18,Sheet9!G18,Sheet10!G18,Sheet11!G18,Sheet12!G18,Sheet13!G18,Sheet14!G18,Sheet15!G18,Sheet16!G18,Sheet17!G18,Sheet18!G18,Sheet19!G18,Sheet20!G18)</f>
        <v>4020</v>
      </c>
      <c r="H16" s="38"/>
      <c r="I16" s="37">
        <f>SUM(GUSD!I18,HCCD!I18,MCOE!I18,NMCUSD!I18,SUHSD!I18,SUSD!I18,SMCJUSD!I18,Sheet8!I18,Sheet9!I18,Sheet10!I18,Sheet11!I18,Sheet12!I18,Sheet13!I18,Sheet14!I18,Sheet15!I18,Sheet16!I18,Sheet17!I18,Sheet18!I18,Sheet19!I18,Sheet20!I18)</f>
        <v>5895</v>
      </c>
      <c r="J16" s="36"/>
      <c r="K16" s="39">
        <f>IFERROR((I16-G16)/G16,0)</f>
        <v>0.46641791044776121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SUM(GUSD!G20,HCCD!G20,MCOE!G20,NMCUSD!G20,SUHSD!G20,SUSD!G20,SMCJUSD!G20,Sheet8!G20,Sheet9!G20,Sheet10!G20,Sheet11!G20,Sheet12!G20,Sheet13!G20,Sheet14!G20,Sheet15!G20,Sheet16!G20,Sheet17!G20,Sheet18!G20,Sheet19!G20,Sheet20!G20)</f>
        <v>2404</v>
      </c>
      <c r="H18" s="38"/>
      <c r="I18" s="37">
        <f>SUM(GUSD!I20,HCCD!I20,MCOE!I20,NMCUSD!I20,SUHSD!I20,SUSD!I20,SMCJUSD!I20,Sheet8!I20,Sheet9!I20,Sheet10!I20,Sheet11!I20,Sheet12!I20,Sheet13!I20,Sheet14!I20,Sheet15!I20,Sheet16!I20,Sheet17!I20,Sheet18!I20,Sheet19!I20,Sheet20!I20)</f>
        <v>4161</v>
      </c>
      <c r="J18" s="36"/>
      <c r="K18" s="39">
        <f>IFERROR((I18-G18)/G18,0)</f>
        <v>0.73086522462562398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SUM(GUSD!G22,HCCD!G22,MCOE!G22,NMCUSD!G22,SUHSD!G22,SUSD!G22,SMCJUSD!G22,Sheet8!G22,Sheet9!G22,Sheet10!G22,Sheet11!G22,Sheet12!G22,Sheet13!G22,Sheet14!G22,Sheet15!G22,Sheet16!G22,Sheet17!G22,Sheet18!G22,Sheet19!G22,Sheet20!G22)</f>
        <v>98</v>
      </c>
      <c r="H20" s="38"/>
      <c r="I20" s="37">
        <f>SUM(GUSD!I22,HCCD!I22,MCOE!I22,NMCUSD!I22,SUHSD!I22,SUSD!I22,SMCJUSD!I22,Sheet8!I22,Sheet9!I22,Sheet10!I22,Sheet11!I22,Sheet12!I22,Sheet13!I22,Sheet14!I22,Sheet15!I22,Sheet16!I22,Sheet17!I22,Sheet18!I22,Sheet19!I22,Sheet20!I22)</f>
        <v>195</v>
      </c>
      <c r="J20" s="36"/>
      <c r="K20" s="39">
        <f>IFERROR((I20-G20)/G20,0)</f>
        <v>0.98979591836734693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SUM(GUSD!G24,HCCD!G24,MCOE!G24,NMCUSD!G24,SUHSD!G24,SUSD!G24,SMCJUSD!G24,Sheet8!G24,Sheet9!G24,Sheet10!G24,Sheet11!G24,Sheet12!G24,Sheet13!G24,Sheet14!G24,Sheet15!G24,Sheet16!G24,Sheet17!G24,Sheet18!G24,Sheet19!G24,Sheet20!G24)</f>
        <v>76</v>
      </c>
      <c r="H22" s="38"/>
      <c r="I22" s="37">
        <f>SUM(GUSD!I24,HCCD!I24,MCOE!I24,NMCUSD!I24,SUHSD!I24,SUSD!I24,SMCJUSD!I24,Sheet8!I24,Sheet9!I24,Sheet10!I24,Sheet11!I24,Sheet12!I24,Sheet13!I24,Sheet14!I24,Sheet15!I24,Sheet16!I24,Sheet17!I24,Sheet18!I24,Sheet19!I24,Sheet20!I24)</f>
        <v>100</v>
      </c>
      <c r="J22" s="36"/>
      <c r="K22" s="39">
        <f>IFERROR((I22-G22)/G22,0)</f>
        <v>0.31578947368421051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SUM(GUSD!G26,HCCD!G26,MCOE!G26,NMCUSD!G26,SUHSD!G26,SUSD!G26,SMCJUSD!G26,Sheet8!G26,Sheet9!G26,Sheet10!G26,Sheet11!G26,Sheet12!G26,Sheet13!G26,Sheet14!G26,Sheet15!G26,Sheet16!G26,Sheet17!G26,Sheet18!G26,Sheet19!G26,Sheet20!G26)</f>
        <v>97</v>
      </c>
      <c r="H24" s="38"/>
      <c r="I24" s="37">
        <f>SUM(GUSD!I26,HCCD!I26,MCOE!I26,NMCUSD!I26,SUHSD!I26,SUSD!I26,SMCJUSD!I26,Sheet8!I26,Sheet9!I26,Sheet10!I26,Sheet11!I26,Sheet12!I26,Sheet13!I26,Sheet14!I26,Sheet15!I26,Sheet16!I26,Sheet17!I26,Sheet18!I26,Sheet19!I26,Sheet20!I26)</f>
        <v>100</v>
      </c>
      <c r="J24" s="36"/>
      <c r="K24" s="39">
        <f>IFERROR((I24-G24)/G24,0)</f>
        <v>3.0927835051546393E-2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SUM(GUSD!G28,HCCD!G28,MCOE!G28,NMCUSD!G28,SUHSD!G28,SUSD!G28,SMCJUSD!G28,Sheet8!G28,Sheet9!G28,Sheet10!G28,Sheet11!G28,Sheet12!G28,Sheet13!G28,Sheet14!G28,Sheet15!G28,Sheet16!G28,Sheet17!G28,Sheet18!G28,Sheet19!G28,Sheet20!G28)</f>
        <v>151</v>
      </c>
      <c r="H26" s="38"/>
      <c r="I26" s="37">
        <f>SUM(GUSD!I28,HCCD!I28,MCOE!I28,NMCUSD!I28,SUHSD!I28,SUSD!I28,SMCJUSD!I28,Sheet8!I28,Sheet9!I28,Sheet10!I28,Sheet11!I28,Sheet12!I28,Sheet13!I28,Sheet14!I28,Sheet15!I28,Sheet16!I28,Sheet17!I28,Sheet18!I28,Sheet19!I28,Sheet20!I28)</f>
        <v>370</v>
      </c>
      <c r="J26" s="36"/>
      <c r="K26" s="39">
        <f>IFERROR((I26-G26)/G26,0)</f>
        <v>1.4503311258278146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SUM(GUSD!G30,HCCD!G30,MCOE!G30,NMCUSD!G30,SUHSD!G30,SUSD!G30,SMCJUSD!G30,Sheet8!G30,Sheet9!G30,Sheet10!G30,Sheet11!G30,Sheet12!G30,Sheet13!G30,Sheet14!G30,Sheet15!G30,Sheet16!G30,Sheet17!G30,Sheet18!G30,Sheet19!G30,Sheet20!G30)</f>
        <v>0</v>
      </c>
      <c r="H28" s="38"/>
      <c r="I28" s="37">
        <f>SUM(GUSD!I30,HCCD!I30,MCOE!I30,NMCUSD!I30,SUHSD!I30,SUSD!I30,SMCJUSD!I30,Sheet8!I30,Sheet9!I30,Sheet10!I30,Sheet11!I30,Sheet12!I30,Sheet13!I30,Sheet14!I30,Sheet15!I30,Sheet16!I30,Sheet17!I30,Sheet18!I30,Sheet19!I30,Sheet20!I30)</f>
        <v>45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SUM(GUSD!G39,HCCD!G39,MCOE!G39,NMCUSD!G39,SUHSD!G39,SUSD!G39,SMCJUSD!G39,Sheet8!G39,Sheet9!G39,Sheet10!G39,Sheet11!G39,Sheet12!G39,Sheet13!G39,Sheet14!G39,Sheet15!G39,Sheet16!G39,Sheet17!G39,Sheet18!G39,Sheet19!G39,Sheet20!G39)</f>
        <v>3750</v>
      </c>
      <c r="H37" s="38"/>
      <c r="I37" s="37">
        <f>SUM(GUSD!I39,HCCD!I39,MCOE!I39,NMCUSD!I39,SUHSD!I39,SUSD!I39,SMCJUSD!I39,Sheet8!I39,Sheet9!I39,Sheet10!I39,Sheet11!I39,Sheet12!I39,Sheet13!I39,Sheet14!I39,Sheet15!I39,Sheet16!I39,Sheet17!I39,Sheet18!I39,Sheet19!I39,Sheet20!I39)</f>
        <v>1469</v>
      </c>
      <c r="J37" s="36"/>
      <c r="K37" s="39">
        <f>IFERROR(I37/G37,0)</f>
        <v>0.39173333333333332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SUM(GUSD!G41,HCCD!G41,MCOE!G41,NMCUSD!G41,SUHSD!G41,SUSD!G41,SMCJUSD!G41,Sheet8!G41,Sheet9!G41,Sheet10!G41,Sheet11!G41,Sheet12!G41,Sheet13!G41,Sheet14!G41,Sheet15!G41,Sheet16!G41,Sheet17!G41,Sheet18!G41,Sheet19!G41,Sheet20!G41)</f>
        <v>120</v>
      </c>
      <c r="H39" s="38"/>
      <c r="I39" s="37">
        <f>SUM(GUSD!I41,HCCD!I41,MCOE!I41,NMCUSD!I41,SUHSD!I41,SUSD!I41,SMCJUSD!I41,Sheet8!I41,Sheet9!I41,Sheet10!I41,Sheet11!I41,Sheet12!I41,Sheet13!I41,Sheet14!I41,Sheet15!I41,Sheet16!I41,Sheet17!I41,Sheet18!I41,Sheet19!I41,Sheet20!I41)</f>
        <v>105</v>
      </c>
      <c r="J39" s="36"/>
      <c r="K39" s="39">
        <f>IFERROR(I39/G39,0)</f>
        <v>0.875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SUM(GUSD!G43,HCCD!G43,MCOE!G43,NMCUSD!G43,SUHSD!G43,SUSD!G43,SMCJUSD!G43,Sheet8!G43,Sheet9!G43,Sheet10!G43,Sheet11!G43,Sheet12!G43,Sheet13!G43,Sheet14!G43,Sheet15!G43,Sheet16!G43,Sheet17!G43,Sheet18!G43,Sheet19!G43,Sheet20!G43)</f>
        <v>1302</v>
      </c>
      <c r="H41" s="38"/>
      <c r="I41" s="37">
        <f>SUM(GUSD!I43,HCCD!I43,MCOE!I43,NMCUSD!I43,SUHSD!I43,SUSD!I43,SMCJUSD!I43,Sheet8!I43,Sheet9!I43,Sheet10!I43,Sheet11!I43,Sheet12!I43,Sheet13!I43,Sheet14!I43,Sheet15!I43,Sheet16!I43,Sheet17!I43,Sheet18!I43,Sheet19!I43,Sheet20!I43)</f>
        <v>743</v>
      </c>
      <c r="J41" s="36"/>
      <c r="K41" s="39">
        <f>IFERROR(I41/G41,0)</f>
        <v>0.57066052227342545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SUM(GUSD!G45,HCCD!G45,MCOE!G45,NMCUSD!G45,SUHSD!G45,SUSD!G45,SMCJUSD!G45,Sheet8!G45,Sheet9!G45,Sheet10!G45,Sheet11!G45,Sheet12!G45,Sheet13!G45,Sheet14!G45,Sheet15!G45,Sheet16!G45,Sheet17!G45,Sheet18!G45,Sheet19!G45,Sheet20!G45)</f>
        <v>375</v>
      </c>
      <c r="H43" s="38"/>
      <c r="I43" s="37">
        <f>SUM(GUSD!I45,HCCD!I45,MCOE!I45,NMCUSD!I45,SUHSD!I45,SUSD!I45,SMCJUSD!I45,Sheet8!I45,Sheet9!I45,Sheet10!I45,Sheet11!I45,Sheet12!I45,Sheet13!I45,Sheet14!I45,Sheet15!I45,Sheet16!I45,Sheet17!I45,Sheet18!I45,Sheet19!I45,Sheet20!I45)</f>
        <v>223</v>
      </c>
      <c r="J43" s="36"/>
      <c r="K43" s="39">
        <f>IFERROR(I43/G43,0)</f>
        <v>0.59466666666666668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SUM(GUSD!G47,HCCD!G47,MCOE!G47,NMCUSD!G47,SUHSD!G47,SUSD!G47,SMCJUSD!G47,Sheet8!G47,Sheet9!G47,Sheet10!G47,Sheet11!G47,Sheet12!G47,Sheet13!G47,Sheet14!G47,Sheet15!G47,Sheet16!G47,Sheet17!G47,Sheet18!G47,Sheet19!G47,Sheet20!G47)</f>
        <v>0</v>
      </c>
      <c r="H45" s="38"/>
      <c r="I45" s="37">
        <f>SUM(GUSD!I47,HCCD!I47,MCOE!I47,NMCUSD!I47,SUHSD!I47,SUSD!I47,SMCJUSD!I47,Sheet8!I47,Sheet9!I47,Sheet10!I47,Sheet11!I47,Sheet12!I47,Sheet13!I47,Sheet14!I47,Sheet15!I47,Sheet16!I47,Sheet17!I47,Sheet18!I47,Sheet19!I47,Sheet20!I47)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SUM(GUSD!G49,HCCD!G49,MCOE!G49,NMCUSD!G49,SUHSD!G49,SUSD!G49,SMCJUSD!G49,Sheet8!G49,Sheet9!G49,Sheet10!G49,Sheet11!G49,Sheet12!G49,Sheet13!G49,Sheet14!G49,Sheet15!G49,Sheet16!G49,Sheet17!G49,Sheet18!G49,Sheet19!G49,Sheet20!G49)</f>
        <v>4500</v>
      </c>
      <c r="H47" s="38"/>
      <c r="I47" s="37">
        <f>SUM(GUSD!I49,HCCD!I49,MCOE!I49,NMCUSD!I49,SUHSD!I49,SUSD!I49,SMCJUSD!I49,Sheet8!I49,Sheet9!I49,Sheet10!I49,Sheet11!I49,Sheet12!I49,Sheet13!I49,Sheet14!I49,Sheet15!I49,Sheet16!I49,Sheet17!I49,Sheet18!I49,Sheet19!I49,Sheet20!I49)</f>
        <v>1200</v>
      </c>
      <c r="J47" s="36"/>
      <c r="K47" s="39">
        <f>IFERROR(I47/G47,0)</f>
        <v>0.26666666666666666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SUM(GUSD!G51,HCCD!G51,MCOE!G51,NMCUSD!G51,SUHSD!G51,SUSD!G51,SMCJUSD!G51,Sheet8!G51,Sheet9!G51,Sheet10!G51,Sheet11!G51,Sheet12!G51,Sheet13!G51,Sheet14!G51,Sheet15!G51,Sheet16!G51,Sheet17!G51,Sheet18!G51,Sheet19!G51,Sheet20!G51)</f>
        <v>335</v>
      </c>
      <c r="H49" s="38"/>
      <c r="I49" s="37">
        <f>SUM(GUSD!I51,HCCD!I51,MCOE!I51,NMCUSD!I51,SUHSD!I51,SUSD!I51,SMCJUSD!I51,Sheet8!I51,Sheet9!I51,Sheet10!I51,Sheet11!I51,Sheet12!I51,Sheet13!I51,Sheet14!I51,Sheet15!I51,Sheet16!I51,Sheet17!I51,Sheet18!I51,Sheet19!I51,Sheet20!I51)</f>
        <v>238</v>
      </c>
      <c r="J49" s="36"/>
      <c r="K49" s="39">
        <f>IFERROR(I49/G49,0)</f>
        <v>0.71044776119402986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SUM(GUSD!G53,HCCD!G53,MCOE!G53,NMCUSD!G53,SUHSD!G53,SUSD!G53,SMCJUSD!G53,Sheet8!G53,Sheet9!G53,Sheet10!G53,Sheet11!G53,Sheet12!G53,Sheet13!G53,Sheet14!G53,Sheet15!G53,Sheet16!G53,Sheet17!G53,Sheet18!G53,Sheet19!G53,Sheet20!G53)</f>
        <v>325</v>
      </c>
      <c r="H51" s="38"/>
      <c r="I51" s="37">
        <f>SUM(GUSD!I53,HCCD!I53,MCOE!I53,NMCUSD!I53,SUHSD!I53,SUSD!I53,SMCJUSD!I53,Sheet8!I53,Sheet9!I53,Sheet10!I53,Sheet11!I53,Sheet12!I53,Sheet13!I53,Sheet14!I53,Sheet15!I53,Sheet16!I53,Sheet17!I53,Sheet18!I53,Sheet19!I53,Sheet20!I53)</f>
        <v>218</v>
      </c>
      <c r="J51" s="36"/>
      <c r="K51" s="39">
        <f>IFERROR(I51/G51,0)</f>
        <v>0.67076923076923078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workbookViewId="0">
      <selection activeCell="E11" sqref="E1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118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109</v>
      </c>
      <c r="H18" s="70"/>
      <c r="I18" s="66">
        <v>155</v>
      </c>
      <c r="J18" s="36"/>
      <c r="K18" s="62">
        <f>IFERROR((I18-G18)/G18,0)</f>
        <v>0.42201834862385323</v>
      </c>
      <c r="L18" s="36"/>
      <c r="M18" s="64" t="s">
        <v>105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57</v>
      </c>
      <c r="H20" s="70"/>
      <c r="I20" s="66">
        <v>125</v>
      </c>
      <c r="J20" s="36"/>
      <c r="K20" s="62">
        <f>IFERROR((I20-G20)/G20,0)</f>
        <v>1.1929824561403508</v>
      </c>
      <c r="L20" s="36"/>
      <c r="M20" s="64" t="s">
        <v>117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20</v>
      </c>
      <c r="J22" s="36"/>
      <c r="K22" s="62">
        <f>IFERROR((I22-G22)/G22,0)</f>
        <v>0</v>
      </c>
      <c r="L22" s="36"/>
      <c r="M22" s="64" t="s">
        <v>106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76</v>
      </c>
      <c r="H24" s="70"/>
      <c r="I24" s="66">
        <v>100</v>
      </c>
      <c r="J24" s="36"/>
      <c r="K24" s="62">
        <f>IFERROR((I24-G24)/G24,0)</f>
        <v>0.31578947368421051</v>
      </c>
      <c r="L24" s="36"/>
      <c r="M24" s="64" t="s">
        <v>107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103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102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155</v>
      </c>
      <c r="H43" s="61"/>
      <c r="I43" s="66">
        <v>65</v>
      </c>
      <c r="J43" s="36"/>
      <c r="K43" s="62">
        <f>IFERROR(I43/G43,0)</f>
        <v>0.41935483870967744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15</v>
      </c>
      <c r="H45" s="61"/>
      <c r="I45" s="66">
        <v>10</v>
      </c>
      <c r="J45" s="36"/>
      <c r="K45" s="62">
        <f>IFERROR(I45/G45,0)</f>
        <v>0.66666666666666663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103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103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104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104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M51" sqref="M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2306</v>
      </c>
      <c r="H18" s="70"/>
      <c r="I18" s="66">
        <v>2500</v>
      </c>
      <c r="J18" s="36"/>
      <c r="K18" s="62">
        <f>IFERROR((I18-G18)/G18,0)</f>
        <v>8.4128360797918467E-2</v>
      </c>
      <c r="L18" s="36"/>
      <c r="M18" s="64" t="s">
        <v>110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910</v>
      </c>
      <c r="H20" s="70"/>
      <c r="I20" s="66">
        <v>1200</v>
      </c>
      <c r="J20" s="36"/>
      <c r="K20" s="62">
        <f>IFERROR((I20-G20)/G20,0)</f>
        <v>0.31868131868131866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98</v>
      </c>
      <c r="H22" s="70"/>
      <c r="I22" s="66">
        <v>175</v>
      </c>
      <c r="J22" s="36"/>
      <c r="K22" s="62">
        <f>IFERROR((I22-G22)/G22,0)</f>
        <v>0.7857142857142857</v>
      </c>
      <c r="L22" s="36"/>
      <c r="M22" s="64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47</v>
      </c>
      <c r="H26" s="70"/>
      <c r="I26" s="66">
        <v>50</v>
      </c>
      <c r="J26" s="36"/>
      <c r="K26" s="62">
        <f>IFERROR((I26-G26)/G26,0)</f>
        <v>6.3829787234042548E-2</v>
      </c>
      <c r="L26" s="36"/>
      <c r="M26" s="64" t="s">
        <v>111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180</v>
      </c>
      <c r="J28" s="36"/>
      <c r="K28" s="62">
        <f>IFERROR((I28-G28)/G28,0)</f>
        <v>0</v>
      </c>
      <c r="L28" s="36"/>
      <c r="M28" s="64" t="s">
        <v>113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45</v>
      </c>
      <c r="J30" s="36"/>
      <c r="K30" s="62">
        <f>IFERROR((I30-G30)/G30,0)</f>
        <v>0</v>
      </c>
      <c r="L30" s="36"/>
      <c r="M30" s="64" t="s">
        <v>109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150</v>
      </c>
      <c r="H43" s="61"/>
      <c r="I43" s="66">
        <v>125</v>
      </c>
      <c r="J43" s="36"/>
      <c r="K43" s="62">
        <f>IFERROR(I43/G43,0)</f>
        <v>0.83333333333333337</v>
      </c>
      <c r="L43" s="36"/>
      <c r="M43" s="64" t="s">
        <v>114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115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4500</v>
      </c>
      <c r="H49" s="61"/>
      <c r="I49" s="66">
        <v>1200</v>
      </c>
      <c r="J49" s="36"/>
      <c r="K49" s="62">
        <f>IFERROR(I49/G49,0)</f>
        <v>0.26666666666666666</v>
      </c>
      <c r="L49" s="36"/>
      <c r="M49" s="64" t="s">
        <v>116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4" workbookViewId="0">
      <selection activeCell="I52" sqref="I5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40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40</v>
      </c>
      <c r="H41" s="61"/>
      <c r="I41" s="66">
        <v>40</v>
      </c>
      <c r="J41" s="36"/>
      <c r="K41" s="62">
        <f>IFERROR(I41/G41,0)</f>
        <v>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10</v>
      </c>
      <c r="H45" s="61"/>
      <c r="I45" s="66">
        <v>10</v>
      </c>
      <c r="J45" s="36"/>
      <c r="K45" s="62">
        <f>IFERROR(I45/G45,0)</f>
        <v>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40</v>
      </c>
      <c r="H51" s="61"/>
      <c r="I51" s="66">
        <v>40</v>
      </c>
      <c r="J51" s="36"/>
      <c r="K51" s="62">
        <f>IFERROR(I51/G51,0)</f>
        <v>1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31" workbookViewId="0">
      <selection activeCell="G22" sqref="G2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119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158</v>
      </c>
      <c r="H18" s="70"/>
      <c r="I18" s="66">
        <v>840</v>
      </c>
      <c r="J18" s="36"/>
      <c r="K18" s="62">
        <f>IFERROR((I18-G18)/G18,0)</f>
        <v>4.3164556962025316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79</v>
      </c>
      <c r="H20" s="70"/>
      <c r="I20" s="66">
        <v>490</v>
      </c>
      <c r="J20" s="36"/>
      <c r="K20" s="62">
        <f>IFERROR((I20-G20)/G20,0)</f>
        <v>5.2025316455696204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350</v>
      </c>
      <c r="H43" s="61"/>
      <c r="I43" s="66">
        <v>262</v>
      </c>
      <c r="J43" s="36"/>
      <c r="K43" s="62">
        <f>IFERROR(I43/G43,0)</f>
        <v>0.74857142857142855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350</v>
      </c>
      <c r="H45" s="61"/>
      <c r="I45" s="66">
        <v>200</v>
      </c>
      <c r="J45" s="36"/>
      <c r="K45" s="62">
        <f>IFERROR(I45/G45,0)</f>
        <v>0.5714285714285714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240</v>
      </c>
      <c r="H51" s="61"/>
      <c r="I51" s="66">
        <v>170</v>
      </c>
      <c r="J51" s="36"/>
      <c r="K51" s="62">
        <f>IFERROR(I51/G51,0)</f>
        <v>0.70833333333333337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250</v>
      </c>
      <c r="H53" s="61"/>
      <c r="I53" s="66">
        <v>180</v>
      </c>
      <c r="J53" s="36"/>
      <c r="K53" s="62">
        <f>IFERROR(I53/G53,0)</f>
        <v>0.72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13" workbookViewId="0">
      <selection activeCell="E11" sqref="E1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120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1140</v>
      </c>
      <c r="H18" s="70"/>
      <c r="I18" s="66">
        <v>1840</v>
      </c>
      <c r="J18" s="36"/>
      <c r="K18" s="62">
        <f>IFERROR((I18-G18)/G18,0)</f>
        <v>0.61403508771929827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1186</v>
      </c>
      <c r="H20" s="70"/>
      <c r="I20" s="66">
        <v>1886</v>
      </c>
      <c r="J20" s="36"/>
      <c r="K20" s="62">
        <f>IFERROR((I20-G20)/G20,0)</f>
        <v>0.5902192242833052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50</v>
      </c>
      <c r="H26" s="70"/>
      <c r="I26" s="66">
        <v>50</v>
      </c>
      <c r="J26" s="36"/>
      <c r="K26" s="62">
        <f>IFERROR((I26-G26)/G26,0)</f>
        <v>0</v>
      </c>
      <c r="L26" s="36"/>
      <c r="M26" s="64" t="s">
        <v>108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79</v>
      </c>
      <c r="H28" s="70"/>
      <c r="I28" s="66">
        <v>120</v>
      </c>
      <c r="J28" s="36"/>
      <c r="K28" s="62">
        <f>IFERROR((I28-G28)/G28,0)</f>
        <v>0.51898734177215189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2950</v>
      </c>
      <c r="H39" s="61"/>
      <c r="I39" s="66">
        <v>1269</v>
      </c>
      <c r="J39" s="36"/>
      <c r="K39" s="62">
        <f>IFERROR(I39/G39,0)</f>
        <v>0.43016949152542372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215</v>
      </c>
      <c r="H43" s="61"/>
      <c r="I43" s="66">
        <v>54</v>
      </c>
      <c r="J43" s="36"/>
      <c r="K43" s="62">
        <f>IFERROR(I43/G43,0)</f>
        <v>0.25116279069767444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103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103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34" workbookViewId="0">
      <selection activeCell="E11" sqref="E1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121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307</v>
      </c>
      <c r="H18" s="70"/>
      <c r="I18" s="66">
        <v>435</v>
      </c>
      <c r="J18" s="36"/>
      <c r="K18" s="62">
        <f>IFERROR((I18-G18)/G18,0)</f>
        <v>0.41693811074918569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172</v>
      </c>
      <c r="H20" s="70"/>
      <c r="I20" s="66">
        <v>410</v>
      </c>
      <c r="J20" s="36"/>
      <c r="K20" s="62">
        <f>IFERROR((I20-G20)/G20,0)</f>
        <v>1.3837209302325582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72</v>
      </c>
      <c r="H28" s="70"/>
      <c r="I28" s="66">
        <v>30</v>
      </c>
      <c r="J28" s="36"/>
      <c r="K28" s="62">
        <f>IFERROR((I28-G28)/G28,0)</f>
        <v>-0.58333333333333337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800</v>
      </c>
      <c r="H39" s="61"/>
      <c r="I39" s="66">
        <v>200</v>
      </c>
      <c r="J39" s="36"/>
      <c r="K39" s="62">
        <f>IFERROR(I39/G39,0)</f>
        <v>0.25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30</v>
      </c>
      <c r="H41" s="61"/>
      <c r="I41" s="66">
        <v>30</v>
      </c>
      <c r="J41" s="36"/>
      <c r="K41" s="62">
        <f>IFERROR(I41/G41,0)</f>
        <v>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307</v>
      </c>
      <c r="H43" s="61"/>
      <c r="I43" s="66">
        <v>150</v>
      </c>
      <c r="J43" s="36"/>
      <c r="K43" s="62">
        <f>IFERROR(I43/G43,0)</f>
        <v>0.48859934853420195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3</v>
      </c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10</v>
      </c>
      <c r="H51" s="61"/>
      <c r="I51" s="66">
        <v>5</v>
      </c>
      <c r="J51" s="36"/>
      <c r="K51" s="62">
        <f>IFERROR(I51/G51,0)</f>
        <v>0.5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10</v>
      </c>
      <c r="H53" s="61"/>
      <c r="I53" s="66">
        <v>5</v>
      </c>
      <c r="J53" s="36"/>
      <c r="K53" s="62">
        <f>IFERROR(I53/G53,0)</f>
        <v>0.5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topLeftCell="A31" workbookViewId="0">
      <selection activeCell="E11" sqref="E1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Hartnell / Salinas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122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125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50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50</v>
      </c>
      <c r="H41" s="61"/>
      <c r="I41" s="66">
        <v>35</v>
      </c>
      <c r="J41" s="36"/>
      <c r="K41" s="62">
        <f>IFERROR(I41/G41,0)</f>
        <v>0.7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125</v>
      </c>
      <c r="H43" s="61"/>
      <c r="I43" s="66">
        <v>87</v>
      </c>
      <c r="J43" s="36"/>
      <c r="K43" s="62">
        <f>IFERROR(I43/G43,0)</f>
        <v>0.69599999999999995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45</v>
      </c>
      <c r="H51" s="61"/>
      <c r="I51" s="66">
        <v>23</v>
      </c>
      <c r="J51" s="36"/>
      <c r="K51" s="62">
        <f>IFERROR(I51/G51,0)</f>
        <v>0.51111111111111107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65</v>
      </c>
      <c r="H53" s="61"/>
      <c r="I53" s="66">
        <v>33</v>
      </c>
      <c r="J53" s="36"/>
      <c r="K53" s="62">
        <f>IFERROR(I53/G53,0)</f>
        <v>0.50769230769230766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GUSD</vt:lpstr>
      <vt:lpstr>HCCD</vt:lpstr>
      <vt:lpstr>MCOE</vt:lpstr>
      <vt:lpstr>NMCUSD</vt:lpstr>
      <vt:lpstr>SUHSD</vt:lpstr>
      <vt:lpstr>SUSD</vt:lpstr>
      <vt:lpstr>SMCJUSD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GUSD!Print_Area</vt:lpstr>
      <vt:lpstr>HCCD!Print_Area</vt:lpstr>
      <vt:lpstr>MCOE!Print_Area</vt:lpstr>
      <vt:lpstr>NMCUSD!Print_Area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Sheet8!Print_Area</vt:lpstr>
      <vt:lpstr>Sheet9!Print_Area</vt:lpstr>
      <vt:lpstr>SMCJUSD!Print_Area</vt:lpstr>
      <vt:lpstr>SUHSD!Print_Area</vt:lpstr>
      <vt:lpstr>Summary!Print_Area</vt:lpstr>
      <vt:lpstr>SUSD!Print_Area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2015-12-01T03:38:02Z</dcterms:modified>
</cp:coreProperties>
</file>