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1 Tri-Cities\"/>
    </mc:Choice>
  </mc:AlternateContent>
  <bookViews>
    <workbookView xWindow="11775" yWindow="3545" windowWidth="25605" windowHeight="16125" tabRatio="500"/>
  </bookViews>
  <sheets>
    <sheet name="Summary" sheetId="6" r:id="rId1"/>
    <sheet name="ddConsortia" sheetId="11" state="hidden" r:id="rId2"/>
    <sheet name="CUSD" sheetId="13" r:id="rId3"/>
    <sheet name="LUSD" sheetId="37" r:id="rId4"/>
    <sheet name="PUSD" sheetId="19" r:id="rId5"/>
    <sheet name="CCCD" sheetId="20" r:id="rId6"/>
    <sheet name="Sheet5" sheetId="21" state="hidden" r:id="rId7"/>
    <sheet name="Sheet6" sheetId="22" state="hidden" r:id="rId8"/>
    <sheet name="Sheet7" sheetId="23" state="hidden" r:id="rId9"/>
    <sheet name="Sheet8" sheetId="24" state="hidden" r:id="rId10"/>
    <sheet name="Sheet9" sheetId="25" state="hidden" r:id="rId11"/>
    <sheet name="Sheet10" sheetId="26" state="hidden" r:id="rId12"/>
    <sheet name="Sheet11" sheetId="27" state="hidden" r:id="rId13"/>
    <sheet name="Sheet12" sheetId="28" state="hidden" r:id="rId14"/>
    <sheet name="Sheet13" sheetId="29" state="hidden" r:id="rId15"/>
    <sheet name="Sheet14" sheetId="30" state="hidden" r:id="rId16"/>
    <sheet name="Sheet15" sheetId="31" state="hidden" r:id="rId17"/>
    <sheet name="Sheet16" sheetId="32" state="hidden" r:id="rId18"/>
    <sheet name="Sheet17" sheetId="33" state="hidden" r:id="rId19"/>
    <sheet name="Sheet18" sheetId="34" state="hidden" r:id="rId20"/>
    <sheet name="Sheet19" sheetId="35" state="hidden" r:id="rId21"/>
    <sheet name="Sheet20" sheetId="36" state="hidden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5">CCCD!$A$1:$L$55</definedName>
    <definedName name="_xlnm.Print_Area" localSheetId="2">CUSD!$A$1:$L$55</definedName>
    <definedName name="_xlnm.Print_Area" localSheetId="3">LUSD!$A$1:$L$55</definedName>
    <definedName name="_xlnm.Print_Area" localSheetId="4">PUSD!$A$1:$L$55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37" l="1"/>
  <c r="I26" i="19"/>
  <c r="I26" i="20"/>
  <c r="I26" i="13"/>
  <c r="I20" i="37"/>
  <c r="I20" i="19"/>
  <c r="I20" i="13"/>
  <c r="I51" i="6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I28" i="6"/>
  <c r="G28" i="6"/>
  <c r="K28" i="6"/>
  <c r="G26" i="6"/>
  <c r="I26" i="6"/>
  <c r="K26" i="6"/>
  <c r="G24" i="6"/>
  <c r="I24" i="6"/>
  <c r="K24" i="6"/>
  <c r="I22" i="6"/>
  <c r="G22" i="6"/>
  <c r="K22" i="6"/>
  <c r="I20" i="6"/>
  <c r="G20" i="6"/>
  <c r="K20" i="6"/>
  <c r="G18" i="6"/>
  <c r="I18" i="6"/>
  <c r="K18" i="6"/>
  <c r="G16" i="6"/>
  <c r="I16" i="6"/>
  <c r="K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<sst xmlns="http://schemas.openxmlformats.org/spreadsheetml/2006/main" count="667" uniqueCount="107">
  <si>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</si>
  <si>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</si>
  <si>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</si>
  <si>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</si>
  <si>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</si>
  <si>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</si>
  <si>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</si>
  <si>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</si>
  <si>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</si>
  <si>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</si>
  <si>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</si>
  <si>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</si>
  <si>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</si>
  <si>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</si>
  <si>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</si>
  <si>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</si>
  <si>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</si>
  <si>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</si>
  <si>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</si>
  <si>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</si>
  <si>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</si>
  <si>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</si>
  <si>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</si>
  <si>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</si>
  <si>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</si>
  <si>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</si>
  <si>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</si>
  <si>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</si>
  <si>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</si>
  <si>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</si>
  <si>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</si>
  <si>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</si>
  <si>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</si>
  <si>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</si>
  <si>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</si>
  <si>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</si>
  <si>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</si>
  <si>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</si>
  <si>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</si>
  <si>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</si>
  <si>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</si>
  <si>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</si>
  <si>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</si>
  <si>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</si>
  <si>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</si>
  <si>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</si>
  <si>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</si>
  <si>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</si>
  <si>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</si>
  <si>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</si>
  <si>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</si>
  <si>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</si>
  <si>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</si>
  <si>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</si>
  <si>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</si>
  <si>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</si>
  <si>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</si>
  <si>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</si>
  <si>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</si>
  <si>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</si>
  <si>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</si>
  <si>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</si>
  <si>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</si>
  <si>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</si>
  <si>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</si>
  <si>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</si>
  <si>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</si>
  <si>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</si>
  <si>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</si>
  <si>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</si>
  <si>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</si>
  <si>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</si>
  <si>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</si>
  <si>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</si>
  <si>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</si>
  <si>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</si>
  <si>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</si>
  <si>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</si>
  <si>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</si>
  <si>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</si>
  <si>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</si>
  <si>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</si>
  <si>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</si>
  <si>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</si>
  <si>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</si>
  <si>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</si>
  <si>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</si>
  <si>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</si>
  <si>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</si>
  <si>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</si>
  <si>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</si>
  <si>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</si>
  <si>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</si>
  <si>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</si>
  <si>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</si>
  <si>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</si>
  <si>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</si>
  <si>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</si>
  <si>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</si>
  <si>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</si>
  <si>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Compton Adult School</t>
  </si>
  <si>
    <t>Lynwood Adult School</t>
  </si>
  <si>
    <t>Paramount Adult School</t>
  </si>
  <si>
    <t>El Camino College Compton Center</t>
  </si>
  <si>
    <t>Compton Community College</t>
  </si>
  <si>
    <t>No data provided for Compton Community College</t>
  </si>
  <si>
    <t>projected target not provided by Tri-Cities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</si>
</sst>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6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13</v>
      </c>
      <c r="C8" s="83"/>
      <c r="D8" s="15"/>
      <c r="E8" s="79" t="s">
        <v>26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94</v>
      </c>
      <c r="D16" s="85"/>
      <c r="E16" s="86"/>
      <c r="F16" s="36"/>
      <c r="G16" s="37">
        <f>SUM(CUSD!G18,LUSD!G18,PUSD!G18,CCCD!G18,Sheet5!G18,Sheet6!G18,Sheet7!G18,Sheet8!G18,Sheet9!G18,Sheet10!G18,Sheet11!G18,Sheet12!G18,Sheet13!G18,Sheet14!G18,Sheet15!G18,Sheet16!G18,Sheet17!G18,Sheet18!G18,Sheet19!G18,Sheet20!G18)</f>
        <v>5744</v>
      </c>
      <c r="H16" s="38"/>
      <c r="I16" s="37">
        <f>SUM(CUSD!I18,LUSD!I18,PUSD!I18,CCCD!I18,Sheet5!I18,Sheet6!I18,Sheet7!I18,Sheet8!I18,Sheet9!I18,Sheet10!I18,Sheet11!I18,Sheet12!I18,Sheet13!I18,Sheet14!I18,Sheet15!I18,Sheet16!I18,Sheet17!I18,Sheet18!I18,Sheet19!I18,Sheet20!I18)</f>
        <v>6070</v>
      </c>
      <c r="J16" s="36"/>
      <c r="K16" s="39">
        <f>IFERROR((I16-G16)/G16,0)</f>
        <v>5.6754874651810581E-2</v>
      </c>
      <c r="L16" s="36"/>
      <c r="M16" s="64" t="s">
        <v>106</v>
      </c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89</v>
      </c>
      <c r="D18" s="85"/>
      <c r="E18" s="86"/>
      <c r="F18" s="36"/>
      <c r="G18" s="37">
        <f>SUM(CUSD!G20,LUSD!G20,PUSD!G20,CCCD!G20,Sheet5!G20,Sheet6!G20,Sheet7!G20,Sheet8!G20,Sheet9!G20,Sheet10!G20,Sheet11!G20,Sheet12!G20,Sheet13!G20,Sheet14!G20,Sheet15!G20,Sheet16!G20,Sheet17!G20,Sheet18!G20,Sheet19!G20,Sheet20!G20)</f>
        <v>3382</v>
      </c>
      <c r="H18" s="38"/>
      <c r="I18" s="37">
        <f>SUM(CUSD!I20,LUSD!I20,PUSD!I20,CCCD!I20,Sheet5!I20,Sheet6!I20,Sheet7!I20,Sheet8!I20,Sheet9!I20,Sheet10!I20,Sheet11!I20,Sheet12!I20,Sheet13!I20,Sheet14!I20,Sheet15!I20,Sheet16!I20,Sheet17!I20,Sheet18!I20,Sheet19!I20,Sheet20!I20)</f>
        <v>3745</v>
      </c>
      <c r="J18" s="36"/>
      <c r="K18" s="39">
        <f>IFERROR((I18-G18)/G18,0)</f>
        <v>0.10733293908929628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95</v>
      </c>
      <c r="D20" s="85"/>
      <c r="E20" s="86"/>
      <c r="F20" s="36"/>
      <c r="G20" s="37">
        <f>SUM(CUSD!G22,LUSD!G22,PUSD!G22,CCCD!G22,Sheet5!G22,Sheet6!G22,Sheet7!G22,Sheet8!G22,Sheet9!G22,Sheet10!G22,Sheet11!G22,Sheet12!G22,Sheet13!G22,Sheet14!G22,Sheet15!G22,Sheet16!G22,Sheet17!G22,Sheet18!G22,Sheet19!G22,Sheet20!G22)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SUM(CUSD!I22,LUSD!I22,PUSD!I22,CCCD!I22,Sheet5!I22,Sheet6!I22,Sheet7!I22,Sheet8!I22,Sheet9!I22,Sheet10!I22,Sheet11!I22,Sheet12!I22,Sheet13!I22,Sheet14!I22,Sheet15!I22,Sheet16!I22,Sheet17!I22,Sheet18!I22,Sheet19!I22,Sheet20!I22)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96</v>
      </c>
      <c r="D22" s="85"/>
      <c r="E22" s="86"/>
      <c r="F22" s="36"/>
      <c r="G22" s="37">
        <f>SUM(CUSD!G24,LUSD!G24,PUSD!G24,CCCD!G24,Sheet5!G24,Sheet6!G24,Sheet7!G24,Sheet8!G24,Sheet9!G24,Sheet10!G24,Sheet11!G24,Sheet12!G24,Sheet13!G24,Sheet14!G24,Sheet15!G24,Sheet16!G24,Sheet17!G24,Sheet18!G24,Sheet19!G24,Sheet20!G24)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SUM(CUSD!I24,LUSD!I24,PUSD!I24,CCCD!I24,Sheet5!I24,Sheet6!I24,Sheet7!I24,Sheet8!I24,Sheet9!I24,Sheet10!I24,Sheet11!I24,Sheet12!I24,Sheet13!I24,Sheet14!I24,Sheet15!I24,Sheet16!I24,Sheet17!I24,Sheet18!I24,Sheet19!I24,Sheet20!I24)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97</v>
      </c>
      <c r="D24" s="85"/>
      <c r="E24" s="86"/>
      <c r="F24" s="36"/>
      <c r="G24" s="37">
        <f>SUM(CUSD!G26,LUSD!G26,PUSD!G26,CCCD!G26,Sheet5!G26,Sheet6!G26,Sheet7!G26,Sheet8!G26,Sheet9!G26,Sheet10!G26,Sheet11!G26,Sheet12!G26,Sheet13!G26,Sheet14!G26,Sheet15!G26,Sheet16!G26,Sheet17!G26,Sheet18!G26,Sheet19!G26,Sheet20!G26)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SUM(CUSD!I26,LUSD!I26,PUSD!I26,CCCD!I26,Sheet5!I26,Sheet6!I26,Sheet7!I26,Sheet8!I26,Sheet9!I26,Sheet10!I26,Sheet11!I26,Sheet12!I26,Sheet13!I26,Sheet14!I26,Sheet15!I26,Sheet16!I26,Sheet17!I26,Sheet18!I26,Sheet19!I26,Sheet20!I26)</f>
        <v>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98</v>
      </c>
      <c r="D26" s="85"/>
      <c r="E26" s="86"/>
      <c r="F26" s="36"/>
      <c r="G26" s="37">
        <f>SUM(CUSD!G28,LUSD!G28,PUSD!G28,CCCD!G28,Sheet5!G28,Sheet6!G28,Sheet7!G28,Sheet8!G28,Sheet9!G28,Sheet10!G28,Sheet11!G28,Sheet12!G28,Sheet13!G28,Sheet14!G28,Sheet15!G28,Sheet16!G28,Sheet17!G28,Sheet18!G28,Sheet19!G28,Sheet20!G28)</f>
        <v>4892</v>
      </c>
      <c r="H26" s="38"/>
      <c r="I26" s="37">
        <f>SUM(CUSD!I28,LUSD!I28,PUSD!I28,CCCD!I28,Sheet5!I28,Sheet6!I28,Sheet7!I28,Sheet8!I28,Sheet9!I28,Sheet10!I28,Sheet11!I28,Sheet12!I28,Sheet13!I28,Sheet14!I28,Sheet15!I28,Sheet16!I28,Sheet17!I28,Sheet18!I28,Sheet19!I28,Sheet20!I28)</f>
        <v>5089</v>
      </c>
      <c r="J26" s="36"/>
      <c r="K26" s="39">
        <f>IFERROR((I26-G26)/G26,0)</f>
        <v>4.0269828291087488E-2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99</v>
      </c>
      <c r="D28" s="85"/>
      <c r="E28" s="86"/>
      <c r="F28" s="36"/>
      <c r="G28" s="37">
        <f>SUM(CUSD!G30,LUSD!G30,PUSD!G30,CCCD!G30,Sheet5!G30,Sheet6!G30,Sheet7!G30,Sheet8!G30,Sheet9!G30,Sheet10!G30,Sheet11!G30,Sheet12!G30,Sheet13!G30,Sheet14!G30,Sheet15!G30,Sheet16!G30,Sheet17!G30,Sheet18!G30,Sheet19!G30,Sheet20!G30)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SUM(CUSD!I30,LUSD!I30,PUSD!I30,CCCD!I30,Sheet5!I30,Sheet6!I30,Sheet7!I30,Sheet8!I30,Sheet9!I30,Sheet10!I30,Sheet11!I30,Sheet12!I30,Sheet13!I30,Sheet14!I30,Sheet15!I30,Sheet16!I30,Sheet17!I30,Sheet18!I30,Sheet19!I30,Sheet20!I30)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3</v>
      </c>
      <c r="D37" s="77"/>
      <c r="E37" s="78"/>
      <c r="F37" s="36"/>
      <c r="G37" s="37">
        <f>SUM(CUSD!G39,LUSD!G39,PUSD!G39,CCCD!G39,Sheet5!G39,Sheet6!G39,Sheet7!G39,Sheet8!G39,Sheet9!G39,Sheet10!G39,Sheet11!G39,Sheet12!G39,Sheet13!G39,Sheet14!G39,Sheet15!G39,Sheet16!G39,Sheet17!G39,Sheet18!G39,Sheet19!G39,Sheet20!G39)</f>
        <v>6000</v>
      </c>
      <c r="H37" s="38"/>
      <c r="I37" s="37">
        <f>SUM(CUSD!I39,LUSD!I39,PUSD!I39,CCCD!I39,Sheet5!I39,Sheet6!I39,Sheet7!I39,Sheet8!I39,Sheet9!I39,Sheet10!I39,Sheet11!I39,Sheet12!I39,Sheet13!I39,Sheet14!I39,Sheet15!I39,Sheet16!I39,Sheet17!I39,Sheet18!I39,Sheet19!I39,Sheet20!I39)</f>
        <v>4800</v>
      </c>
      <c r="J37" s="36"/>
      <c r="K37" s="39">
        <f>IFERROR((I37-G37)/G37,0)</f>
        <v>-0.2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4</v>
      </c>
      <c r="D39" s="77"/>
      <c r="E39" s="78"/>
      <c r="F39" s="36"/>
      <c r="G39" s="37">
        <f>SUM(CUSD!G41,LUSD!G41,PUSD!G41,CCCD!G41,Sheet5!G41,Sheet6!G41,Sheet7!G41,Sheet8!G41,Sheet9!G41,Sheet10!G41,Sheet11!G41,Sheet12!G41,Sheet13!G41,Sheet14!G41,Sheet15!G41,Sheet16!G41,Sheet17!G41,Sheet18!G41,Sheet19!G41,Sheet20!G41)</f>
        <v>1456</v>
      </c>
      <c r="H39" s="38"/>
      <c r="I39" s="37">
        <f>SUM(CUSD!I41,LUSD!I41,PUSD!I41,CCCD!I41,Sheet5!I41,Sheet6!I41,Sheet7!I41,Sheet8!I41,Sheet9!I41,Sheet10!I41,Sheet11!I41,Sheet12!I41,Sheet13!I41,Sheet14!I41,Sheet15!I41,Sheet16!I41,Sheet17!I41,Sheet18!I41,Sheet19!I41,Sheet20!I41)</f>
        <v>1166</v>
      </c>
      <c r="J39" s="36"/>
      <c r="K39" s="39">
        <f>IFERROR((I39-G39)/G39,0)</f>
        <v>-0.19917582417582416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5</v>
      </c>
      <c r="D41" s="77"/>
      <c r="E41" s="78"/>
      <c r="F41" s="36"/>
      <c r="G41" s="37">
        <f>SUM(CUSD!G43,LUSD!G43,PUSD!G43,CCCD!G43,Sheet5!G43,Sheet6!G43,Sheet7!G43,Sheet8!G43,Sheet9!G43,Sheet10!G43,Sheet11!G43,Sheet12!G43,Sheet13!G43,Sheet14!G43,Sheet15!G43,Sheet16!G43,Sheet17!G43,Sheet18!G43,Sheet19!G43,Sheet20!G43)</f>
        <v>1043</v>
      </c>
      <c r="H41" s="38"/>
      <c r="I41" s="37">
        <f>SUM(CUSD!I43,LUSD!I43,PUSD!I43,CCCD!I43,Sheet5!I43,Sheet6!I43,Sheet7!I43,Sheet8!I43,Sheet9!I43,Sheet10!I43,Sheet11!I43,Sheet12!I43,Sheet13!I43,Sheet14!I43,Sheet15!I43,Sheet16!I43,Sheet17!I43,Sheet18!I43,Sheet19!I43,Sheet20!I43)</f>
        <v>827</v>
      </c>
      <c r="J41" s="36"/>
      <c r="K41" s="39">
        <f>IFERROR((I41-G41)/G41,0)</f>
        <v>-0.20709491850431447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6</v>
      </c>
      <c r="D43" s="77"/>
      <c r="E43" s="78"/>
      <c r="F43" s="36"/>
      <c r="G43" s="37">
        <f>SUM(CUSD!G45,LUSD!G45,PUSD!G45,CCCD!G45,Sheet5!G45,Sheet6!G45,Sheet7!G45,Sheet8!G45,Sheet9!G45,Sheet10!G45,Sheet11!G45,Sheet12!G45,Sheet13!G45,Sheet14!G45,Sheet15!G45,Sheet16!G45,Sheet17!G45,Sheet18!G45,Sheet19!G45,Sheet20!G45)</f>
        <v>378</v>
      </c>
      <c r="H43" s="38"/>
      <c r="I43" s="37">
        <f>SUM(CUSD!I45,LUSD!I45,PUSD!I45,CCCD!I45,Sheet5!I45,Sheet6!I45,Sheet7!I45,Sheet8!I45,Sheet9!I45,Sheet10!I45,Sheet11!I45,Sheet12!I45,Sheet13!I45,Sheet14!I45,Sheet15!I45,Sheet16!I45,Sheet17!I45,Sheet18!I45,Sheet19!I45,Sheet20!I45)</f>
        <v>301</v>
      </c>
      <c r="J43" s="36"/>
      <c r="K43" s="39">
        <f>IFERROR((I43-G43)/G43,0)</f>
        <v>-0.20370370370370369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7</v>
      </c>
      <c r="D45" s="77"/>
      <c r="E45" s="78"/>
      <c r="F45" s="36"/>
      <c r="G45" s="37">
        <f>SUM(CUSD!G47,LUSD!G47,PUSD!G47,CCCD!G47,Sheet5!G47,Sheet6!G47,Sheet7!G47,Sheet8!G47,Sheet9!G47,Sheet10!G47,Sheet11!G47,Sheet12!G47,Sheet13!G47,Sheet14!G47,Sheet15!G47,Sheet16!G47,Sheet17!G47,Sheet18!G47,Sheet19!G47,Sheet20!G47)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SUM(CUSD!I47,LUSD!I47,PUSD!I47,CCCD!I47,Sheet5!I47,Sheet6!I47,Sheet7!I47,Sheet8!I47,Sheet9!I47,Sheet10!I47,Sheet11!I47,Sheet12!I47,Sheet13!I47,Sheet14!I47,Sheet15!I47,Sheet16!I47,Sheet17!I47,Sheet18!I47,Sheet19!I47,Sheet20!I47)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8</v>
      </c>
      <c r="D47" s="77"/>
      <c r="E47" s="78"/>
      <c r="F47" s="36"/>
      <c r="G47" s="37">
        <f>SUM(CUSD!G49,LUSD!G49,PUSD!G49,CCCD!G49,Sheet5!G49,Sheet6!G49,Sheet7!G49,Sheet8!G49,Sheet9!G49,Sheet10!G49,Sheet11!G49,Sheet12!G49,Sheet13!G49,Sheet14!G49,Sheet15!G49,Sheet16!G49,Sheet17!G49,Sheet18!G49,Sheet19!G49,Sheet20!G49)</f>
        <v>906</v>
      </c>
      <c r="H47" s="38"/>
      <c r="I47" s="37">
        <f>SUM(CUSD!I49,LUSD!I49,PUSD!I49,CCCD!I49,Sheet5!I49,Sheet6!I49,Sheet7!I49,Sheet8!I49,Sheet9!I49,Sheet10!I49,Sheet11!I49,Sheet12!I49,Sheet13!I49,Sheet14!I49,Sheet15!I49,Sheet16!I49,Sheet17!I49,Sheet18!I49,Sheet19!I49,Sheet20!I49)</f>
        <v>750</v>
      </c>
      <c r="J47" s="36"/>
      <c r="K47" s="39">
        <f>IFERROR((I47-G47)/G47,0)</f>
        <v>-0.17218543046357615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9</v>
      </c>
      <c r="D49" s="77"/>
      <c r="E49" s="78"/>
      <c r="F49" s="36"/>
      <c r="G49" s="37">
        <f>SUM(CUSD!G51,LUSD!G51,PUSD!G51,CCCD!G51,Sheet5!G51,Sheet6!G51,Sheet7!G51,Sheet8!G51,Sheet9!G51,Sheet10!G51,Sheet11!G51,Sheet12!G51,Sheet13!G51,Sheet14!G51,Sheet15!G51,Sheet16!G51,Sheet17!G51,Sheet18!G51,Sheet19!G51,Sheet20!G51)</f>
        <v>1006</v>
      </c>
      <c r="H49" s="38"/>
      <c r="I49" s="37">
        <f>SUM(CUSD!I51,LUSD!I51,PUSD!I51,CCCD!I51,Sheet5!I51,Sheet6!I51,Sheet7!I51,Sheet8!I51,Sheet9!I51,Sheet10!I51,Sheet11!I51,Sheet12!I51,Sheet13!I51,Sheet14!I51,Sheet15!I51,Sheet16!I51,Sheet17!I51,Sheet18!I51,Sheet19!I51,Sheet20!I51)</f>
        <v>810</v>
      </c>
      <c r="J49" s="36"/>
      <c r="K49" s="39">
        <f>IFERROR((I49-G49)/G49,0)</f>
        <v>-0.19483101391650098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10</v>
      </c>
      <c r="D51" s="77"/>
      <c r="E51" s="78"/>
      <c r="F51" s="36"/>
      <c r="G51" s="37">
        <f>SUM(CUSD!G53,LUSD!G53,PUSD!G53,CCCD!G53,Sheet5!G53,Sheet6!G53,Sheet7!G53,Sheet8!G53,Sheet9!G53,Sheet10!G53,Sheet11!G53,Sheet12!G53,Sheet13!G53,Sheet14!G53,Sheet15!G53,Sheet16!G53,Sheet17!G53,Sheet18!G53,Sheet19!G53,Sheet20!G53)</f>
        <v>782</v>
      </c>
      <c r="H51" s="38"/>
      <c r="I51" s="37">
        <f>SUM(CUSD!I53,LUSD!I53,PUSD!I53,CCCD!I53,Sheet5!I53,Sheet6!I53,Sheet7!I53,Sheet8!I53,Sheet9!I53,Sheet10!I53,Sheet11!I53,Sheet12!I53,Sheet13!I53,Sheet14!I53,Sheet15!I53,Sheet16!I53,Sheet17!I53,Sheet18!I53,Sheet19!I53,Sheet20!I53)</f>
        <v>611</v>
      </c>
      <c r="J51" s="36"/>
      <c r="K51" s="39">
        <f>IFERROR((I51-G51)/G51,0)</f>
        <v>-0.2186700767263427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43" workbookViewId="0">
      <selection activeCell="I41" sqref="I4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619</v>
      </c>
      <c r="H18" s="70"/>
      <c r="I18" s="66">
        <v>650</v>
      </c>
      <c r="J18" s="36"/>
      <c r="K18" s="62">
        <f>IFERROR((I18-G18)/G18,0)</f>
        <v>5.0080775444264945E-2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237</v>
      </c>
      <c r="H20" s="70"/>
      <c r="I20" s="66">
        <f>ROUND(G20*1.11,0)</f>
        <v>263</v>
      </c>
      <c r="J20" s="36"/>
      <c r="K20" s="62">
        <f>IFERROR((I20-G20)/G20,0)</f>
        <v>0.10970464135021098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f>ROUND(G26*1.11,0)</f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237</v>
      </c>
      <c r="H28" s="70"/>
      <c r="I28" s="66">
        <v>250</v>
      </c>
      <c r="J28" s="36"/>
      <c r="K28" s="62">
        <f>IFERROR((I28-G28)/G28,0)</f>
        <v>5.4852320675105488E-2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856</v>
      </c>
      <c r="H41" s="61"/>
      <c r="I41" s="66">
        <v>706</v>
      </c>
      <c r="J41" s="36"/>
      <c r="K41" s="62">
        <f>IFERROR((I41-G41)/G41,0)</f>
        <v>-0.17523364485981308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243</v>
      </c>
      <c r="H43" s="61"/>
      <c r="I43" s="66">
        <v>187</v>
      </c>
      <c r="J43" s="36"/>
      <c r="K43" s="62">
        <f>IFERROR((I43-G43)/G43,0)</f>
        <v>-0.23045267489711935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43</v>
      </c>
      <c r="H45" s="61"/>
      <c r="I45" s="66">
        <v>32</v>
      </c>
      <c r="J45" s="36"/>
      <c r="K45" s="62">
        <f>IFERROR((I45-G45)/G45,0)</f>
        <v>-0.2558139534883721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256</v>
      </c>
      <c r="H49" s="61"/>
      <c r="I49" s="66">
        <v>203</v>
      </c>
      <c r="J49" s="36"/>
      <c r="K49" s="62">
        <f>IFERROR((I49-G49)/G49,0)</f>
        <v>-0.20703125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256</v>
      </c>
      <c r="H51" s="61"/>
      <c r="I51" s="66">
        <v>160</v>
      </c>
      <c r="J51" s="36"/>
      <c r="K51" s="62">
        <f>IFERROR((I51-G51)/G51,0)</f>
        <v>-0.375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>
        <v>32</v>
      </c>
      <c r="H53" s="61"/>
      <c r="I53" s="66">
        <v>26</v>
      </c>
      <c r="J53" s="36"/>
      <c r="K53" s="62">
        <f>IFERROR((I53-G53)/G53,0)</f>
        <v>-0.1875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4" workbookViewId="0">
      <selection activeCell="K49" sqref="K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821</v>
      </c>
      <c r="H18" s="70"/>
      <c r="I18" s="66">
        <v>870</v>
      </c>
      <c r="J18" s="36"/>
      <c r="K18" s="62">
        <f>IFERROR((I18-G18)/G18,0)</f>
        <v>5.9683313032886723E-2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996</v>
      </c>
      <c r="H20" s="70"/>
      <c r="I20" s="66">
        <f>ROUND(G20*1.11,0)</f>
        <v>1106</v>
      </c>
      <c r="J20" s="36"/>
      <c r="K20" s="62">
        <f>IFERROR((I20-G20)/G20,0)</f>
        <v>0.11044176706827309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f>ROUND(G26*1.11,0)</f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175</v>
      </c>
      <c r="H28" s="70"/>
      <c r="I28" s="66">
        <v>180</v>
      </c>
      <c r="J28" s="36"/>
      <c r="K28" s="62">
        <f>IFERROR((I28-G28)/G28,0)</f>
        <v>2.8571428571428571E-2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2500</v>
      </c>
      <c r="H39" s="61"/>
      <c r="I39" s="66">
        <v>2000</v>
      </c>
      <c r="J39" s="36"/>
      <c r="K39" s="62">
        <f>IFERROR((I39-G39)/G39,0)</f>
        <v>-0.2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200</v>
      </c>
      <c r="H41" s="61"/>
      <c r="I41" s="66">
        <v>160</v>
      </c>
      <c r="J41" s="36"/>
      <c r="K41" s="62">
        <f>IFERROR((I41-G41)/G41,0)</f>
        <v>-0.2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250</v>
      </c>
      <c r="H43" s="61"/>
      <c r="I43" s="66">
        <v>200</v>
      </c>
      <c r="J43" s="36"/>
      <c r="K43" s="62">
        <f>IFERROR((I43-G43)/G43,0)</f>
        <v>-0.2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110</v>
      </c>
      <c r="H45" s="61"/>
      <c r="I45" s="66">
        <v>89</v>
      </c>
      <c r="J45" s="36"/>
      <c r="K45" s="62">
        <f>IFERROR((I45-G45)/G45,0)</f>
        <v>-0.19090909090909092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250</v>
      </c>
      <c r="H49" s="61"/>
      <c r="I49" s="66">
        <v>227</v>
      </c>
      <c r="J49" s="36"/>
      <c r="K49" s="62">
        <f>IFERROR((I49-G49)/G49,0)</f>
        <v>-9.1999999999999998E-2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250</v>
      </c>
      <c r="H51" s="61"/>
      <c r="I51" s="66">
        <v>250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>
        <v>250</v>
      </c>
      <c r="H53" s="61"/>
      <c r="I53" s="66">
        <v>185</v>
      </c>
      <c r="J53" s="36"/>
      <c r="K53" s="62">
        <f>IFERROR((I53-G53)/G53,0)</f>
        <v>-0.26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5" workbookViewId="0">
      <selection activeCell="K53" sqref="K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1858</v>
      </c>
      <c r="H18" s="70"/>
      <c r="I18" s="66">
        <v>2000</v>
      </c>
      <c r="J18" s="36"/>
      <c r="K18" s="62">
        <f>IFERROR((I18-G18)/G18,0)</f>
        <v>7.6426264800861135E-2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2005</v>
      </c>
      <c r="H20" s="70"/>
      <c r="I20" s="66">
        <f>ROUND(G20*1.11,0)</f>
        <v>2226</v>
      </c>
      <c r="J20" s="36"/>
      <c r="K20" s="62">
        <f>IFERROR((I20-G20)/G20,0)</f>
        <v>0.11022443890274314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f>ROUND(G26*1.11,0)</f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425</v>
      </c>
      <c r="H28" s="70"/>
      <c r="I28" s="66">
        <v>459</v>
      </c>
      <c r="J28" s="36"/>
      <c r="K28" s="62">
        <f>IFERROR((I28-G28)/G28,0)</f>
        <v>0.08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3500</v>
      </c>
      <c r="H39" s="61"/>
      <c r="I39" s="66">
        <v>2800</v>
      </c>
      <c r="J39" s="36"/>
      <c r="K39" s="62">
        <f>IFERROR((I39-G39)/G39,0)</f>
        <v>-0.2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400</v>
      </c>
      <c r="H41" s="61"/>
      <c r="I41" s="66">
        <v>300</v>
      </c>
      <c r="J41" s="36"/>
      <c r="K41" s="62">
        <f>IFERROR((I41-G41)/G41,0)</f>
        <v>-0.25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550</v>
      </c>
      <c r="H43" s="61"/>
      <c r="I43" s="66">
        <v>440</v>
      </c>
      <c r="J43" s="36"/>
      <c r="K43" s="62">
        <f>IFERROR((I43-G43)/G43,0)</f>
        <v>-0.2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225</v>
      </c>
      <c r="H45" s="61"/>
      <c r="I45" s="66">
        <v>180</v>
      </c>
      <c r="J45" s="36"/>
      <c r="K45" s="62">
        <f>IFERROR((I45-G45)/G45,0)</f>
        <v>-0.2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400</v>
      </c>
      <c r="H49" s="61"/>
      <c r="I49" s="66">
        <v>320</v>
      </c>
      <c r="J49" s="36"/>
      <c r="K49" s="62">
        <f>IFERROR((I49-G49)/G49,0)</f>
        <v>-0.2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500</v>
      </c>
      <c r="H51" s="61"/>
      <c r="I51" s="66">
        <v>400</v>
      </c>
      <c r="J51" s="36"/>
      <c r="K51" s="62">
        <f>IFERROR((I51-G51)/G51,0)</f>
        <v>-0.2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>
        <v>500</v>
      </c>
      <c r="H53" s="61"/>
      <c r="I53" s="66">
        <v>400</v>
      </c>
      <c r="J53" s="36"/>
      <c r="K53" s="62">
        <f>IFERROR((I53-G53)/G53,0)</f>
        <v>-0.2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43" workbookViewId="0">
      <selection activeCell="I19" sqref="I1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2446</v>
      </c>
      <c r="H18" s="70"/>
      <c r="I18" s="66">
        <v>2550</v>
      </c>
      <c r="J18" s="36"/>
      <c r="K18" s="62">
        <f>IFERROR((I18-G18)/G18,0)</f>
        <v>4.2518397383483238E-2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144</v>
      </c>
      <c r="H20" s="70"/>
      <c r="I20" s="66">
        <v>150</v>
      </c>
      <c r="J20" s="36"/>
      <c r="K20" s="62">
        <f>IFERROR((I20-G20)/G20,0)</f>
        <v>4.1666666666666664E-2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f>ROUND(G26*1.11,0)</f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4055</v>
      </c>
      <c r="H28" s="70"/>
      <c r="I28" s="66">
        <v>4200</v>
      </c>
      <c r="J28" s="36"/>
      <c r="K28" s="62">
        <f>IFERROR((I28-G28)/G28,0)</f>
        <v>3.5758323057953144E-2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7"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 t="s">
        <v>105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Compton / Paramount (Tri-Cities)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CUSD</vt:lpstr>
      <vt:lpstr>LUSD</vt:lpstr>
      <vt:lpstr>PUSD</vt:lpstr>
      <vt:lpstr>CCCD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CCCD!Print_Area</vt:lpstr>
      <vt:lpstr>CUSD!Print_Area</vt:lpstr>
      <vt:lpstr>LUSD!Print_Area</vt:lpstr>
      <vt:lpstr>PUSD!Print_Area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2015-12-01T03:38:15Z</dcterms:modified>
</cp:coreProperties>
</file>