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9 Citrus\"/>
    </mc:Choice>
  </mc:AlternateContent>
  <bookViews>
    <workbookView xWindow="9885" yWindow="2735" windowWidth="20730" windowHeight="11520" tabRatio="500"/>
  </bookViews>
  <sheets>
    <sheet name="Summary" sheetId="6" r:id="rId1"/>
    <sheet name="ddConsortia" sheetId="11" state="hidden" r:id="rId2"/>
    <sheet name="Azusa" sheetId="13" r:id="rId3"/>
    <sheet name="Claremont" sheetId="37" r:id="rId4"/>
    <sheet name="Duarte" sheetId="19" r:id="rId5"/>
    <sheet name="Glendora" sheetId="20" r:id="rId6"/>
    <sheet name="Monrovia" sheetId="21" r:id="rId7"/>
    <sheet name="Citrus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2">Azusa!$A$1:$L$55</definedName>
    <definedName name="_xlnm.Print_Area" localSheetId="7">Citrus!$A$1:$L$55</definedName>
    <definedName name="_xlnm.Print_Area" localSheetId="3">Claremont!$A$1:$L$55</definedName>
    <definedName name="_xlnm.Print_Area" localSheetId="4">Duarte!$A$1:$L$55</definedName>
    <definedName name="_xlnm.Print_Area" localSheetId="5">Glendora!$A$1:$L$55</definedName>
    <definedName name="_xlnm.Print_Area" localSheetId="6">Monrovia!$A$1:$L$55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7" i="13" l="1"/>
  <c r="G47" i="13"/>
  <c r="I26" i="13"/>
  <c r="G26" i="13"/>
  <c r="I24" i="13"/>
  <c r="G24" i="13"/>
  <c r="I51" i="6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K51" i="6"/>
  <c r="K49" i="6"/>
  <c r="K47" i="6"/>
  <c r="K45" i="6"/>
  <c r="K43" i="6"/>
  <c r="K41" i="6"/>
  <c r="K39" i="6"/>
  <c r="K37" i="6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</calcChain>
</file>

<file path=xl/sharedStrings.xml><?xml version="1.0" encoding="utf-8"?>
<sst xmlns="http://schemas.openxmlformats.org/spreadsheetml/2006/main" count="674" uniqueCount="108">
  <si>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</si>
  <si>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</si>
  <si>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</si>
  <si>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</si>
  <si>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</si>
  <si>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</si>
  <si>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</si>
  <si>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</si>
  <si>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</si>
  <si>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</si>
  <si>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</si>
  <si>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</si>
  <si>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</si>
  <si>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</si>
  <si>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</si>
  <si>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</si>
  <si>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</si>
  <si>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</si>
  <si>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</si>
  <si>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</si>
  <si>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</si>
  <si>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</si>
  <si>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</si>
  <si>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</si>
  <si>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</si>
  <si>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</si>
  <si>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</si>
  <si>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</si>
  <si>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</si>
  <si>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</si>
  <si>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</si>
  <si>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</si>
  <si>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</si>
  <si>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</si>
  <si>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</si>
  <si>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</si>
  <si>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</si>
  <si>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</si>
  <si>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</si>
  <si>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</si>
  <si>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</si>
  <si>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</si>
  <si>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</si>
  <si>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</si>
  <si>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</si>
  <si>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</si>
  <si>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</si>
  <si>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</si>
  <si>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</si>
  <si>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</si>
  <si>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</si>
  <si>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</si>
  <si>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</si>
  <si>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</si>
  <si>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</si>
  <si>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</si>
  <si>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</si>
  <si>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</si>
  <si>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</si>
  <si>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</si>
  <si>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</si>
  <si>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</si>
  <si>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</si>
  <si>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</si>
  <si>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</si>
  <si>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</si>
  <si>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</si>
  <si>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</si>
  <si>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</si>
  <si>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</si>
  <si>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</si>
  <si>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</si>
  <si>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</si>
  <si>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</si>
  <si>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</si>
  <si>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</si>
  <si>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</si>
  <si>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</si>
  <si>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</si>
  <si>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</si>
  <si>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</si>
  <si>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</si>
  <si>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</si>
  <si>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</si>
  <si>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</si>
  <si>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</si>
  <si>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</si>
  <si>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</si>
  <si>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</si>
  <si>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</si>
  <si>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</si>
  <si>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</si>
  <si>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</si>
  <si>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</si>
  <si>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</si>
  <si>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</si>
  <si>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</si>
  <si>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</si>
  <si>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</si>
  <si>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</si>
  <si>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Azusa Adult School</t>
  </si>
  <si>
    <t>Claremont Adult School</t>
  </si>
  <si>
    <t>Duarte Adult School</t>
  </si>
  <si>
    <t>Glendora Adult School</t>
  </si>
  <si>
    <t>Monrovia Community Adult School</t>
  </si>
  <si>
    <t>Citrus College</t>
  </si>
  <si>
    <t>n/a</t>
  </si>
  <si>
    <t>The College does not currently collect this information.  Work will include developing a plan to capture this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</si>
</sst>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/>
    <xf numFmtId="165" fontId="19" fillId="0" borderId="10" xfId="4" quotePrefix="1" applyNumberFormat="1" applyFont="1" applyBorder="1" applyAlignment="1">
      <alignment horizontal="center" vertical="center"/>
    </xf>
    <xf numFmtId="0" fontId="19" fillId="0" borderId="0" xfId="0" quotePrefix="1" applyNumberFormat="1" applyFont="1"/>
    <xf numFmtId="0" fontId="7" fillId="0" borderId="11" xfId="5" applyFont="1" applyFill="1" applyBorder="1" applyAlignment="1">
      <alignment wrapText="1"/>
    </xf>
    <xf numFmtId="0" fontId="7" fillId="0" borderId="0" xfId="5" applyFont="1" applyFill="1" applyBorder="1" applyAlignment="1">
      <alignment wrapText="1"/>
    </xf>
    <xf numFmtId="0" fontId="19" fillId="0" borderId="11" xfId="0" quotePrefix="1" applyNumberFormat="1" applyFont="1" applyBorder="1"/>
    <xf numFmtId="0" fontId="4" fillId="0" borderId="0" xfId="0" applyFont="1"/>
    <xf numFmtId="0" fontId="17" fillId="2" borderId="0" xfId="0" applyFont="1" applyFill="1" applyProtection="1">
      <protection hidden="1"/>
    </xf>
    <xf numFmtId="0" fontId="16" fillId="2" borderId="0" xfId="0" applyFont="1" applyFill="1" applyAlignment="1" applyProtection="1">
      <alignment vertical="top" wrapText="1"/>
      <protection hidden="1"/>
    </xf>
    <xf numFmtId="0" fontId="17" fillId="2" borderId="0" xfId="0" applyFont="1" applyFill="1" applyAlignment="1" applyProtection="1">
      <protection hidden="1"/>
    </xf>
    <xf numFmtId="0" fontId="20" fillId="2" borderId="0" xfId="3" applyFont="1" applyFill="1" applyBorder="1" applyAlignment="1" applyProtection="1">
      <alignment horizontal="left"/>
      <protection hidden="1"/>
    </xf>
    <xf numFmtId="0" fontId="16" fillId="2" borderId="0" xfId="0" applyFont="1" applyFill="1" applyAlignment="1" applyProtection="1">
      <alignment wrapText="1"/>
      <protection hidden="1"/>
    </xf>
    <xf numFmtId="0" fontId="20" fillId="2" borderId="0" xfId="3" applyFont="1" applyFill="1" applyProtection="1">
      <protection hidden="1"/>
    </xf>
    <xf numFmtId="0" fontId="22" fillId="2" borderId="0" xfId="3" applyFont="1" applyFill="1" applyAlignment="1" applyProtection="1">
      <alignment horizontal="left" vertical="top" wrapText="1"/>
      <protection hidden="1"/>
    </xf>
    <xf numFmtId="0" fontId="22" fillId="2" borderId="0" xfId="3" applyFont="1" applyFill="1" applyProtection="1">
      <protection hidden="1"/>
    </xf>
    <xf numFmtId="0" fontId="20" fillId="2" borderId="0" xfId="3" applyFont="1" applyFill="1" applyAlignment="1" applyProtection="1">
      <alignment horizontal="right" vertical="center"/>
      <protection hidden="1"/>
    </xf>
    <xf numFmtId="0" fontId="4" fillId="2" borderId="0" xfId="3" applyFont="1" applyFill="1" applyBorder="1" applyProtection="1">
      <protection hidden="1"/>
    </xf>
    <xf numFmtId="0" fontId="4" fillId="2" borderId="0" xfId="3" applyFont="1" applyFill="1" applyProtection="1">
      <protection hidden="1"/>
    </xf>
    <xf numFmtId="0" fontId="4" fillId="2" borderId="2" xfId="3" applyFont="1" applyFill="1" applyBorder="1" applyProtection="1">
      <protection hidden="1"/>
    </xf>
    <xf numFmtId="0" fontId="4" fillId="2" borderId="3" xfId="3" applyFont="1" applyFill="1" applyBorder="1" applyProtection="1">
      <protection hidden="1"/>
    </xf>
    <xf numFmtId="0" fontId="8" fillId="2" borderId="4" xfId="3" applyFont="1" applyFill="1" applyBorder="1" applyAlignment="1" applyProtection="1">
      <alignment vertical="center" wrapText="1"/>
      <protection hidden="1"/>
    </xf>
    <xf numFmtId="164" fontId="8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3" applyFont="1" applyFill="1" applyBorder="1" applyProtection="1">
      <protection hidden="1"/>
    </xf>
    <xf numFmtId="0" fontId="4" fillId="2" borderId="6" xfId="3" applyFont="1" applyFill="1" applyBorder="1" applyProtection="1">
      <protection hidden="1"/>
    </xf>
    <xf numFmtId="0" fontId="10" fillId="2" borderId="0" xfId="3" applyFont="1" applyFill="1" applyBorder="1" applyAlignment="1" applyProtection="1">
      <alignment horizontal="center" vertical="center" wrapText="1"/>
      <protection hidden="1"/>
    </xf>
    <xf numFmtId="0" fontId="4" fillId="2" borderId="8" xfId="3" applyFont="1" applyFill="1" applyBorder="1" applyProtection="1">
      <protection hidden="1"/>
    </xf>
    <xf numFmtId="0" fontId="11" fillId="2" borderId="0" xfId="3" applyFont="1" applyFill="1" applyAlignment="1" applyProtection="1">
      <alignment wrapText="1"/>
      <protection hidden="1"/>
    </xf>
    <xf numFmtId="0" fontId="11" fillId="2" borderId="6" xfId="3" applyFont="1" applyFill="1" applyBorder="1" applyAlignment="1" applyProtection="1">
      <alignment wrapText="1"/>
      <protection hidden="1"/>
    </xf>
    <xf numFmtId="0" fontId="12" fillId="2" borderId="0" xfId="3" applyFont="1" applyFill="1" applyBorder="1" applyAlignment="1" applyProtection="1">
      <alignment horizontal="center" vertical="center" wrapText="1"/>
      <protection hidden="1"/>
    </xf>
    <xf numFmtId="0" fontId="12" fillId="2" borderId="8" xfId="3" applyFont="1" applyFill="1" applyBorder="1" applyAlignment="1" applyProtection="1">
      <alignment horizontal="center" vertical="center" wrapText="1"/>
      <protection hidden="1"/>
    </xf>
    <xf numFmtId="0" fontId="11" fillId="2" borderId="0" xfId="3" applyFont="1" applyFill="1" applyProtection="1">
      <protection hidden="1"/>
    </xf>
    <xf numFmtId="0" fontId="11" fillId="2" borderId="6" xfId="3" applyFont="1" applyFill="1" applyBorder="1" applyProtection="1">
      <protection hidden="1"/>
    </xf>
    <xf numFmtId="0" fontId="13" fillId="2" borderId="0" xfId="3" applyFont="1" applyFill="1" applyBorder="1" applyAlignment="1" applyProtection="1">
      <alignment horizontal="left" vertical="center" wrapText="1"/>
      <protection hidden="1"/>
    </xf>
    <xf numFmtId="164" fontId="6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3" applyFont="1" applyFill="1" applyAlignment="1" applyProtection="1">
      <alignment vertical="center"/>
      <protection hidden="1"/>
    </xf>
    <xf numFmtId="0" fontId="11" fillId="2" borderId="6" xfId="3" applyFont="1" applyFill="1" applyBorder="1" applyAlignment="1" applyProtection="1">
      <alignment vertical="center"/>
      <protection hidden="1"/>
    </xf>
    <xf numFmtId="0" fontId="4" fillId="2" borderId="0" xfId="3" applyFont="1" applyFill="1" applyBorder="1" applyAlignment="1" applyProtection="1">
      <alignment vertical="center"/>
      <protection hidden="1"/>
    </xf>
    <xf numFmtId="0" fontId="7" fillId="5" borderId="1" xfId="1" applyNumberFormat="1" applyFont="1" applyFill="1" applyBorder="1" applyAlignment="1" applyProtection="1">
      <alignment horizontal="center" vertical="center"/>
      <protection hidden="1"/>
    </xf>
    <xf numFmtId="1" fontId="4" fillId="2" borderId="0" xfId="3" applyNumberFormat="1" applyFont="1" applyFill="1" applyBorder="1" applyAlignment="1" applyProtection="1">
      <alignment horizontal="center" vertical="center"/>
      <protection hidden="1"/>
    </xf>
    <xf numFmtId="9" fontId="15" fillId="4" borderId="1" xfId="2" applyFont="1" applyFill="1" applyBorder="1" applyAlignment="1" applyProtection="1">
      <alignment horizontal="center" vertical="center"/>
      <protection hidden="1"/>
    </xf>
    <xf numFmtId="0" fontId="11" fillId="2" borderId="8" xfId="3" applyFont="1" applyFill="1" applyBorder="1" applyAlignment="1" applyProtection="1">
      <alignment vertical="center"/>
      <protection hidden="1"/>
    </xf>
    <xf numFmtId="0" fontId="22" fillId="2" borderId="0" xfId="3" applyFont="1" applyFill="1" applyBorder="1" applyProtection="1">
      <protection hidden="1"/>
    </xf>
    <xf numFmtId="0" fontId="22" fillId="2" borderId="6" xfId="3" applyFont="1" applyFill="1" applyBorder="1" applyProtection="1">
      <protection hidden="1"/>
    </xf>
    <xf numFmtId="166" fontId="12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3" applyFont="1" applyFill="1" applyAlignment="1" applyProtection="1">
      <alignment horizontal="left" vertical="top"/>
      <protection hidden="1"/>
    </xf>
    <xf numFmtId="164" fontId="5" fillId="2" borderId="0" xfId="3" applyNumberFormat="1" applyFont="1" applyFill="1" applyProtection="1">
      <protection hidden="1"/>
    </xf>
    <xf numFmtId="0" fontId="17" fillId="0" borderId="0" xfId="0" applyFont="1" applyAlignment="1" applyProtection="1">
      <alignment horizontal="left" wrapText="1" indent="1"/>
      <protection hidden="1"/>
    </xf>
    <xf numFmtId="0" fontId="4" fillId="2" borderId="13" xfId="3" applyFont="1" applyFill="1" applyBorder="1" applyProtection="1">
      <protection hidden="1"/>
    </xf>
    <xf numFmtId="0" fontId="4" fillId="2" borderId="10" xfId="3" applyFont="1" applyFill="1" applyBorder="1" applyProtection="1">
      <protection hidden="1"/>
    </xf>
    <xf numFmtId="1" fontId="4" fillId="2" borderId="10" xfId="3" applyNumberFormat="1" applyFont="1" applyFill="1" applyBorder="1" applyAlignment="1" applyProtection="1">
      <alignment horizontal="center"/>
      <protection hidden="1"/>
    </xf>
    <xf numFmtId="164" fontId="5" fillId="2" borderId="10" xfId="3" applyNumberFormat="1" applyFont="1" applyFill="1" applyBorder="1" applyAlignment="1" applyProtection="1">
      <alignment horizontal="center"/>
      <protection hidden="1"/>
    </xf>
    <xf numFmtId="0" fontId="4" fillId="2" borderId="14" xfId="3" applyFont="1" applyFill="1" applyBorder="1" applyProtection="1">
      <protection hidden="1"/>
    </xf>
    <xf numFmtId="1" fontId="4" fillId="2" borderId="0" xfId="3" applyNumberFormat="1" applyFont="1" applyFill="1" applyProtection="1">
      <protection hidden="1"/>
    </xf>
    <xf numFmtId="1" fontId="4" fillId="2" borderId="0" xfId="3" applyNumberFormat="1" applyFont="1" applyFill="1" applyBorder="1" applyProtection="1">
      <protection hidden="1"/>
    </xf>
    <xf numFmtId="164" fontId="5" fillId="2" borderId="0" xfId="3" applyNumberFormat="1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/>
      <protection hidden="1"/>
    </xf>
    <xf numFmtId="9" fontId="15" fillId="3" borderId="1" xfId="2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Protection="1">
      <protection hidden="1"/>
    </xf>
    <xf numFmtId="164" fontId="21" fillId="2" borderId="0" xfId="1" applyNumberFormat="1" applyFont="1" applyFill="1" applyBorder="1" applyAlignment="1" applyProtection="1">
      <alignment vertical="center"/>
      <protection hidden="1"/>
    </xf>
    <xf numFmtId="164" fontId="14" fillId="2" borderId="0" xfId="1" applyNumberFormat="1" applyFont="1" applyFill="1" applyBorder="1" applyAlignment="1" applyProtection="1">
      <alignment vertical="center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164" fontId="5" fillId="2" borderId="0" xfId="3" applyNumberFormat="1" applyFont="1" applyFill="1" applyBorder="1" applyAlignment="1" applyProtection="1">
      <alignment horizontal="left" vertical="top" wrapText="1"/>
      <protection hidden="1"/>
    </xf>
    <xf numFmtId="0" fontId="8" fillId="2" borderId="3" xfId="3" applyFont="1" applyFill="1" applyBorder="1" applyAlignment="1" applyProtection="1">
      <alignment vertical="center" wrapText="1"/>
      <protection hidden="1"/>
    </xf>
    <xf numFmtId="1" fontId="14" fillId="2" borderId="0" xfId="3" applyNumberFormat="1" applyFont="1" applyFill="1" applyBorder="1" applyAlignment="1" applyProtection="1">
      <alignment horizontal="center" vertical="center"/>
      <protection hidden="1"/>
    </xf>
    <xf numFmtId="9" fontId="4" fillId="5" borderId="1" xfId="2" applyFont="1" applyFill="1" applyBorder="1" applyAlignment="1" applyProtection="1">
      <alignment horizontal="center" vertical="center"/>
      <protection hidden="1"/>
    </xf>
    <xf numFmtId="0" fontId="26" fillId="2" borderId="0" xfId="3" applyFont="1" applyFill="1" applyBorder="1" applyAlignment="1" applyProtection="1">
      <alignment horizontal="center" vertical="center" wrapText="1"/>
      <protection hidden="1"/>
    </xf>
    <xf numFmtId="0" fontId="14" fillId="2" borderId="0" xfId="3" applyFont="1" applyFill="1" applyProtection="1">
      <protection hidden="1"/>
    </xf>
    <xf numFmtId="0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0" xfId="3" applyFont="1" applyFill="1" applyProtection="1">
      <protection locked="0"/>
    </xf>
    <xf numFmtId="0" fontId="1" fillId="0" borderId="0" xfId="0" applyFont="1" applyAlignment="1">
      <alignment vertical="center" wrapText="1"/>
    </xf>
    <xf numFmtId="0" fontId="10" fillId="2" borderId="7" xfId="3" applyFont="1" applyFill="1" applyBorder="1" applyAlignment="1" applyProtection="1">
      <alignment horizontal="center" vertical="center" wrapText="1"/>
      <protection hidden="1"/>
    </xf>
    <xf numFmtId="0" fontId="10" fillId="2" borderId="9" xfId="3" applyFont="1" applyFill="1" applyBorder="1" applyAlignment="1" applyProtection="1">
      <alignment horizontal="center" vertical="center" wrapText="1"/>
      <protection hidden="1"/>
    </xf>
    <xf numFmtId="0" fontId="10" fillId="2" borderId="12" xfId="3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left" vertical="top" wrapText="1"/>
      <protection hidden="1"/>
    </xf>
    <xf numFmtId="0" fontId="20" fillId="2" borderId="10" xfId="3" applyFont="1" applyFill="1" applyBorder="1" applyAlignment="1" applyProtection="1">
      <alignment horizontal="left" vertical="center" wrapText="1"/>
      <protection hidden="1"/>
    </xf>
    <xf numFmtId="0" fontId="24" fillId="2" borderId="15" xfId="3" applyFont="1" applyFill="1" applyBorder="1" applyAlignment="1" applyProtection="1">
      <alignment horizontal="left" vertical="center" wrapText="1" indent="1"/>
      <protection hidden="1"/>
    </xf>
    <xf numFmtId="0" fontId="24" fillId="2" borderId="16" xfId="3" applyFont="1" applyFill="1" applyBorder="1" applyAlignment="1" applyProtection="1">
      <alignment horizontal="left" vertical="center" wrapText="1" indent="1"/>
      <protection hidden="1"/>
    </xf>
    <xf numFmtId="0" fontId="24" fillId="2" borderId="17" xfId="3" applyFont="1" applyFill="1" applyBorder="1" applyAlignment="1" applyProtection="1">
      <alignment horizontal="left" vertical="center" wrapText="1" indent="1"/>
      <protection hidden="1"/>
    </xf>
    <xf numFmtId="0" fontId="25" fillId="3" borderId="15" xfId="3" applyFont="1" applyFill="1" applyBorder="1" applyAlignment="1" applyProtection="1">
      <alignment horizontal="center" vertical="center"/>
      <protection locked="0"/>
    </xf>
    <xf numFmtId="0" fontId="25" fillId="3" borderId="16" xfId="3" applyFont="1" applyFill="1" applyBorder="1" applyAlignment="1" applyProtection="1">
      <alignment horizontal="center" vertical="center"/>
      <protection locked="0"/>
    </xf>
    <xf numFmtId="0" fontId="25" fillId="3" borderId="17" xfId="3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 applyProtection="1">
      <alignment horizontal="left" vertical="top" wrapText="1"/>
      <protection hidden="1"/>
    </xf>
    <xf numFmtId="0" fontId="21" fillId="2" borderId="0" xfId="3" applyFont="1" applyFill="1" applyAlignment="1" applyProtection="1">
      <alignment horizontal="left" vertical="center"/>
      <protection hidden="1"/>
    </xf>
    <xf numFmtId="0" fontId="24" fillId="2" borderId="15" xfId="3" applyFont="1" applyFill="1" applyBorder="1" applyAlignment="1" applyProtection="1">
      <alignment horizontal="left" vertical="center" indent="1"/>
      <protection hidden="1"/>
    </xf>
    <xf numFmtId="0" fontId="24" fillId="2" borderId="16" xfId="3" applyFont="1" applyFill="1" applyBorder="1" applyAlignment="1" applyProtection="1">
      <alignment horizontal="left" vertical="center" indent="1"/>
      <protection hidden="1"/>
    </xf>
    <xf numFmtId="0" fontId="24" fillId="2" borderId="17" xfId="3" applyFont="1" applyFill="1" applyBorder="1" applyAlignment="1" applyProtection="1">
      <alignment horizontal="left" vertical="center" indent="1"/>
      <protection hidden="1"/>
    </xf>
    <xf numFmtId="0" fontId="4" fillId="2" borderId="0" xfId="3" applyFont="1" applyFill="1" applyBorder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left" vertical="center" wrapText="1" indent="5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164" fontId="21" fillId="5" borderId="18" xfId="1" applyNumberFormat="1" applyFont="1" applyFill="1" applyBorder="1" applyAlignment="1" applyProtection="1">
      <alignment horizontal="center" vertical="center"/>
      <protection hidden="1"/>
    </xf>
    <xf numFmtId="164" fontId="21" fillId="5" borderId="19" xfId="1" applyNumberFormat="1" applyFont="1" applyFill="1" applyBorder="1" applyAlignment="1" applyProtection="1">
      <alignment horizontal="center" vertical="center"/>
      <protection hidden="1"/>
    </xf>
    <xf numFmtId="164" fontId="21" fillId="5" borderId="20" xfId="1" applyNumberFormat="1" applyFont="1" applyFill="1" applyBorder="1" applyAlignment="1" applyProtection="1">
      <alignment horizontal="center" vertical="center"/>
      <protection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10" fillId="2" borderId="21" xfId="3" applyFont="1" applyFill="1" applyBorder="1" applyAlignment="1" applyProtection="1">
      <alignment horizontal="center" vertical="center" wrapText="1"/>
      <protection hidden="1"/>
    </xf>
    <xf numFmtId="0" fontId="10" fillId="2" borderId="22" xfId="3" applyFont="1" applyFill="1" applyBorder="1" applyAlignment="1" applyProtection="1">
      <alignment horizontal="center" vertical="center" wrapText="1"/>
      <protection hidden="1"/>
    </xf>
    <xf numFmtId="0" fontId="10" fillId="2" borderId="23" xfId="3" applyFont="1" applyFill="1" applyBorder="1" applyAlignment="1" applyProtection="1">
      <alignment horizontal="center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Users\ghill\Documents\Spreadsheets\REV3%20AB104_MemberAllocationsForm_150830_v3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Users\Monrovia\Downloads\Azusa_Performance%20Measures%206..1%20and%206.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Consorti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3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4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5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6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7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8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9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0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1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2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3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4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5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6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7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8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19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20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  <sheetData sheetId="21">
        <row r="26">
          <cell r="G26">
            <v>0</v>
          </cell>
          <cell r="I26">
            <v>0</v>
          </cell>
        </row>
        <row r="28">
          <cell r="G28">
            <v>0</v>
          </cell>
          <cell r="I28">
            <v>0</v>
          </cell>
        </row>
        <row r="49">
          <cell r="G49">
            <v>0</v>
          </cell>
          <cell r="I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B10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14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14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2" t="s">
        <v>13</v>
      </c>
      <c r="C8" s="82"/>
      <c r="D8" s="15"/>
      <c r="E8" s="78" t="s">
        <v>24</v>
      </c>
      <c r="F8" s="79"/>
      <c r="G8" s="79"/>
      <c r="H8" s="79"/>
      <c r="I8" s="79"/>
      <c r="J8" s="79"/>
      <c r="K8" s="80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3" t="s">
        <v>87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6"/>
      <c r="D12" s="86"/>
      <c r="E12" s="86"/>
      <c r="F12" s="16"/>
      <c r="G12" s="70" t="s">
        <v>11</v>
      </c>
      <c r="H12" s="24"/>
      <c r="I12" s="70" t="s">
        <v>12</v>
      </c>
      <c r="J12" s="24"/>
      <c r="K12" s="88" t="s">
        <v>90</v>
      </c>
      <c r="L12" s="24"/>
      <c r="M12" s="70" t="s">
        <v>92</v>
      </c>
      <c r="N12" s="25"/>
    </row>
    <row r="13" spans="1:14" ht="15.95" customHeight="1" x14ac:dyDescent="0.65">
      <c r="A13" s="17"/>
      <c r="B13" s="23"/>
      <c r="C13" s="86"/>
      <c r="D13" s="86"/>
      <c r="E13" s="86"/>
      <c r="F13" s="16"/>
      <c r="G13" s="71"/>
      <c r="H13" s="16"/>
      <c r="I13" s="71"/>
      <c r="J13" s="16"/>
      <c r="K13" s="89"/>
      <c r="L13" s="16"/>
      <c r="M13" s="71"/>
      <c r="N13" s="25"/>
    </row>
    <row r="14" spans="1:14" ht="15.95" customHeight="1" x14ac:dyDescent="0.65">
      <c r="A14" s="26"/>
      <c r="B14" s="27"/>
      <c r="C14" s="86"/>
      <c r="D14" s="86"/>
      <c r="E14" s="86"/>
      <c r="F14" s="28"/>
      <c r="G14" s="72"/>
      <c r="H14" s="28"/>
      <c r="I14" s="72"/>
      <c r="J14" s="28"/>
      <c r="K14" s="90"/>
      <c r="L14" s="28"/>
      <c r="M14" s="72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3" t="s">
        <v>94</v>
      </c>
      <c r="D16" s="84"/>
      <c r="E16" s="85"/>
      <c r="F16" s="36"/>
      <c r="G16" s="37">
        <f>SUM(Azusa!G18,Claremont!G18,Duarte!G18,Glendora!G18,Monrovia!G18,Citrus!G18,Sheet7!G18,Sheet8!G18,Sheet9!G18,Sheet10!G18,Sheet11!G18,Sheet12!G18,Sheet13!G18,Sheet14!G18,Sheet15!G18,Sheet16!G18,Sheet17!G18,Sheet18!G18,Sheet19!G18,Sheet20!G18)</f>
        <v>21872</v>
      </c>
      <c r="H16" s="38"/>
      <c r="I16" s="37">
        <f>SUM(Azusa!I18,Claremont!I18,Duarte!I18,Glendora!I18,Monrovia!I18,Citrus!I18,Sheet7!I18,Sheet8!I18,Sheet9!I18,Sheet10!I18,Sheet11!I18,Sheet12!I18,Sheet13!I18,Sheet14!I18,Sheet15!I18,Sheet16!I18,Sheet17!I18,Sheet18!I18,Sheet19!I18,Sheet20!I18)</f>
        <v>22580</v>
      </c>
      <c r="J16" s="36"/>
      <c r="K16" s="39">
        <f>IFERROR((I16-G16)/G16,"")</f>
        <v>3.2370153621068029E-2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83" t="s">
        <v>89</v>
      </c>
      <c r="D18" s="84"/>
      <c r="E18" s="85"/>
      <c r="F18" s="36"/>
      <c r="G18" s="37">
        <f>SUM(Azusa!G20,Claremont!G20,Duarte!G20,Glendora!G20,Monrovia!G20,Citrus!G20,Sheet7!G20,Sheet8!G20,Sheet9!G20,Sheet10!G20,Sheet11!G20,Sheet12!G20,Sheet13!G20,Sheet14!G20,Sheet15!G20,Sheet16!G20,Sheet17!G20,Sheet18!G20,Sheet19!G20,Sheet20!G20)</f>
        <v>7575</v>
      </c>
      <c r="H18" s="38"/>
      <c r="I18" s="37">
        <f>SUM(Azusa!I20,Claremont!I20,Duarte!I20,Glendora!I20,Monrovia!I20,Citrus!I20,Sheet7!I20,Sheet8!I20,Sheet9!I20,Sheet10!I20,Sheet11!I20,Sheet12!I20,Sheet13!I20,Sheet14!I20,Sheet15!I20,Sheet16!I20,Sheet17!I20,Sheet18!I20,Sheet19!I20,Sheet20!I20)</f>
        <v>8163</v>
      </c>
      <c r="J18" s="36"/>
      <c r="K18" s="39">
        <f>IFERROR((I18-G18)/G18,"")</f>
        <v>7.7623762376237623E-2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95</v>
      </c>
      <c r="D20" s="84"/>
      <c r="E20" s="85"/>
      <c r="F20" s="36"/>
      <c r="G20" s="37">
        <f>SUM(Azusa!G22,Claremont!G22,Duarte!G22,Glendora!G22,Monrovia!G22,Citrus!G22,Sheet7!G22,Sheet8!G22,Sheet9!G22,Sheet10!G22,Sheet11!G22,Sheet12!G22,Sheet13!G22,Sheet14!G22,Sheet15!G22,Sheet16!G22,Sheet17!G22,Sheet18!G22,Sheet19!G22,Sheet20!G22)</f>
        <v>63</v>
      </c>
      <c r="H20" s="38"/>
      <c r="I20" s="37">
        <f>SUM(Azusa!I22,Claremont!I22,Duarte!I22,Glendora!I22,Monrovia!I22,Citrus!I22,Sheet7!I22,Sheet8!I22,Sheet9!I22,Sheet10!I22,Sheet11!I22,Sheet12!I22,Sheet13!I22,Sheet14!I22,Sheet15!I22,Sheet16!I22,Sheet17!I22,Sheet18!I22,Sheet19!I22,Sheet20!I22)</f>
        <v>494</v>
      </c>
      <c r="J20" s="36"/>
      <c r="K20" s="39">
        <f>IFERROR((I20-G20)/G20,"")</f>
        <v>6.8412698412698409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96</v>
      </c>
      <c r="D22" s="84"/>
      <c r="E22" s="85"/>
      <c r="F22" s="36"/>
      <c r="G22" s="37">
        <f>SUM(Azusa!G24,Claremont!G24,Duarte!G24,Glendora!G24,Monrovia!G24,Citrus!G24,Sheet7!G24,Sheet8!G24,Sheet9!G24,Sheet10!G24,Sheet11!G24,Sheet12!G24,Sheet13!G24,Sheet14!G24,Sheet15!G24,Sheet16!G24,Sheet17!G24,Sheet18!G24,Sheet19!G24,Sheet20!G24)</f>
        <v>59</v>
      </c>
      <c r="H22" s="38"/>
      <c r="I22" s="37">
        <f>SUM(Azusa!I24,Claremont!I24,Duarte!I24,Glendora!I24,Monrovia!I24,Citrus!I24,Sheet7!I24,Sheet8!I24,Sheet9!I24,Sheet10!I24,Sheet11!I24,Sheet12!I24,Sheet13!I24,Sheet14!I24,Sheet15!I24,Sheet16!I24,Sheet17!I24,Sheet18!I24,Sheet19!I24,Sheet20!I24)</f>
        <v>105</v>
      </c>
      <c r="J22" s="36"/>
      <c r="K22" s="39">
        <f>IFERROR((I22-G22)/G22,"")</f>
        <v>0.77966101694915257</v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97</v>
      </c>
      <c r="D24" s="84"/>
      <c r="E24" s="85"/>
      <c r="F24" s="36"/>
      <c r="G24" s="37">
        <f>SUM(Azusa!G26,Claremont!G26,Duarte!G26,Glendora!G26,Monrovia!G26,Citrus!G26,Sheet7!G26,Sheet8!G26,Sheet9!G26,Sheet10!G26,Sheet11!G26,Sheet12!G26,Sheet13!G26,Sheet14!G26,Sheet15!G26,Sheet16!G26,Sheet17!G26,Sheet18!G26,Sheet19!G26,Sheet20!G26)</f>
        <v>0</v>
      </c>
      <c r="H24" s="38"/>
      <c r="I24" s="37">
        <f>SUM(Azusa!I26,Claremont!I26,Duarte!I26,Glendora!I26,Monrovia!I26,Citrus!I26,Sheet7!I26,Sheet8!I26,Sheet9!I26,Sheet10!I26,Sheet11!I26,Sheet12!I26,Sheet13!I26,Sheet14!I26,Sheet15!I26,Sheet16!I26,Sheet17!I26,Sheet18!I26,Sheet19!I26,Sheet20!I26)</f>
        <v>0</v>
      </c>
      <c r="J24" s="36"/>
      <c r="K24" s="39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98</v>
      </c>
      <c r="D26" s="84"/>
      <c r="E26" s="85"/>
      <c r="F26" s="36"/>
      <c r="G26" s="37">
        <f>SUM(Azusa!G28,Claremont!G28,Duarte!G28,Glendora!G28,Monrovia!G28,Citrus!G28,Sheet7!G28,Sheet8!G28,Sheet9!G28,Sheet10!G28,Sheet11!G28,Sheet12!G28,Sheet13!G28,Sheet14!G28,Sheet15!G28,Sheet16!G28,Sheet17!G28,Sheet18!G28,Sheet19!G28,Sheet20!G28)</f>
        <v>744</v>
      </c>
      <c r="H26" s="38"/>
      <c r="I26" s="37">
        <f>SUM(Azusa!I28,Claremont!I28,Duarte!I28,Glendora!I28,Monrovia!I28,Citrus!I28,Sheet7!I28,Sheet8!I28,Sheet9!I28,Sheet10!I28,Sheet11!I28,Sheet12!I28,Sheet13!I28,Sheet14!I28,Sheet15!I28,Sheet16!I28,Sheet17!I28,Sheet18!I28,Sheet19!I28,Sheet20!I28)</f>
        <v>811</v>
      </c>
      <c r="J26" s="36"/>
      <c r="K26" s="39">
        <f>IFERROR((I26-G26)/G26,"")</f>
        <v>9.0053763440860218E-2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99</v>
      </c>
      <c r="D28" s="84"/>
      <c r="E28" s="85"/>
      <c r="F28" s="36"/>
      <c r="G28" s="37">
        <f>SUM(Azusa!G30,Claremont!G30,Duarte!G30,Glendora!G30,Monrovia!G30,Citrus!G30,Sheet7!G30,Sheet8!G30,Sheet9!G30,Sheet10!G30,Sheet11!G30,Sheet12!G30,Sheet13!G30,Sheet14!G30,Sheet15!G30,Sheet16!G30,Sheet17!G30,Sheet18!G30,Sheet19!G30,Sheet20!G30)</f>
        <v>0</v>
      </c>
      <c r="H28" s="38"/>
      <c r="I28" s="37">
        <f>SUM(Azusa!I30,Claremont!I30,Duarte!I30,Glendora!I30,Monrovia!I30,Citrus!I30,Sheet7!I30,Sheet8!I30,Sheet9!I30,Sheet10!I30,Sheet11!I30,Sheet12!I30,Sheet13!I30,Sheet14!I30,Sheet15!I30,Sheet16!I30,Sheet17!I30,Sheet18!I30,Sheet19!I30,Sheet20!I30)</f>
        <v>2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74" t="s">
        <v>88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6"/>
      <c r="D33" s="86"/>
      <c r="E33" s="86"/>
      <c r="F33" s="16"/>
      <c r="G33" s="70" t="s">
        <v>1</v>
      </c>
      <c r="H33" s="24"/>
      <c r="I33" s="70" t="s">
        <v>2</v>
      </c>
      <c r="J33" s="24"/>
      <c r="K33" s="88" t="s">
        <v>0</v>
      </c>
      <c r="L33" s="24"/>
      <c r="M33" s="70" t="s">
        <v>92</v>
      </c>
      <c r="N33" s="25"/>
    </row>
    <row r="34" spans="1:33" ht="5.15" customHeight="1" x14ac:dyDescent="0.65">
      <c r="A34" s="17"/>
      <c r="B34" s="23"/>
      <c r="C34" s="86"/>
      <c r="D34" s="86"/>
      <c r="E34" s="86"/>
      <c r="F34" s="16"/>
      <c r="G34" s="71"/>
      <c r="H34" s="16"/>
      <c r="I34" s="71"/>
      <c r="J34" s="16"/>
      <c r="K34" s="89"/>
      <c r="L34" s="16"/>
      <c r="M34" s="71"/>
      <c r="N34" s="25"/>
    </row>
    <row r="35" spans="1:33" x14ac:dyDescent="0.65">
      <c r="A35" s="26"/>
      <c r="B35" s="27"/>
      <c r="C35" s="86"/>
      <c r="D35" s="86"/>
      <c r="E35" s="86"/>
      <c r="F35" s="28"/>
      <c r="G35" s="72"/>
      <c r="H35" s="28"/>
      <c r="I35" s="72"/>
      <c r="J35" s="28"/>
      <c r="K35" s="90"/>
      <c r="L35" s="28"/>
      <c r="M35" s="72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5" t="s">
        <v>3</v>
      </c>
      <c r="D37" s="76"/>
      <c r="E37" s="77"/>
      <c r="F37" s="36"/>
      <c r="G37" s="37">
        <f>SUM(Azusa!G39,Claremont!G39,Duarte!G39,Glendora!G39,Monrovia!G39,Citrus!G39,Sheet7!G39,Sheet8!G39,Sheet9!G39,Sheet10!G39,Sheet11!G39,Sheet12!G39,Sheet13!G39,Sheet14!G39,Sheet15!G39,Sheet16!G39,Sheet17!G39,Sheet18!G39,Sheet19!G39,Sheet20!G39)</f>
        <v>1417</v>
      </c>
      <c r="H37" s="38"/>
      <c r="I37" s="37">
        <f>SUM(Azusa!I39,Claremont!I39,Duarte!I39,Glendora!I39,Monrovia!I39,Citrus!I39,Sheet7!I39,Sheet8!I39,Sheet9!I39,Sheet10!I39,Sheet11!I39,Sheet12!I39,Sheet13!I39,Sheet14!I39,Sheet15!I39,Sheet16!I39,Sheet17!I39,Sheet18!I39,Sheet19!I39,Sheet20!I39)</f>
        <v>863</v>
      </c>
      <c r="J37" s="36"/>
      <c r="K37" s="39">
        <f>IFERROR(I37/G37,"")</f>
        <v>0.60903316866619617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75" t="s">
        <v>4</v>
      </c>
      <c r="D39" s="76"/>
      <c r="E39" s="77"/>
      <c r="F39" s="36"/>
      <c r="G39" s="37">
        <f>SUM(Azusa!G41,Claremont!G41,Duarte!G41,Glendora!G41,Monrovia!G41,Citrus!G41,Sheet7!G41,Sheet8!G41,Sheet9!G41,Sheet10!G41,Sheet11!G41,Sheet12!G41,Sheet13!G41,Sheet14!G41,Sheet15!G41,Sheet16!G41,Sheet17!G41,Sheet18!G41,Sheet19!G41,Sheet20!G41)</f>
        <v>1348</v>
      </c>
      <c r="H39" s="38"/>
      <c r="I39" s="37">
        <f>SUM(Azusa!I41,Claremont!I41,Duarte!I41,Glendora!I41,Monrovia!I41,Citrus!I41,Sheet7!I41,Sheet8!I41,Sheet9!I41,Sheet10!I41,Sheet11!I41,Sheet12!I41,Sheet13!I41,Sheet14!I41,Sheet15!I41,Sheet16!I41,Sheet17!I41,Sheet18!I41,Sheet19!I41,Sheet20!I41)</f>
        <v>1083</v>
      </c>
      <c r="J39" s="36"/>
      <c r="K39" s="39">
        <f>IFERROR(I39/G39,"")</f>
        <v>0.80341246290801183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5</v>
      </c>
      <c r="D41" s="76"/>
      <c r="E41" s="77"/>
      <c r="F41" s="36"/>
      <c r="G41" s="37">
        <f>SUM(Azusa!G43,Claremont!G43,Duarte!G43,Glendora!G43,Monrovia!G43,Citrus!G43,Sheet7!G43,Sheet8!G43,Sheet9!G43,Sheet10!G43,Sheet11!G43,Sheet12!G43,Sheet13!G43,Sheet14!G43,Sheet15!G43,Sheet16!G43,Sheet17!G43,Sheet18!G43,Sheet19!G43,Sheet20!G43)</f>
        <v>434</v>
      </c>
      <c r="H41" s="38"/>
      <c r="I41" s="37">
        <f>SUM(Azusa!I43,Claremont!I43,Duarte!I43,Glendora!I43,Monrovia!I43,Citrus!I43,Sheet7!I43,Sheet8!I43,Sheet9!I43,Sheet10!I43,Sheet11!I43,Sheet12!I43,Sheet13!I43,Sheet14!I43,Sheet15!I43,Sheet16!I43,Sheet17!I43,Sheet18!I43,Sheet19!I43,Sheet20!I43)</f>
        <v>203</v>
      </c>
      <c r="J41" s="36"/>
      <c r="K41" s="39">
        <f>IFERROR(I41/G41,"")</f>
        <v>0.46774193548387094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6</v>
      </c>
      <c r="D43" s="76"/>
      <c r="E43" s="77"/>
      <c r="F43" s="36"/>
      <c r="G43" s="37">
        <f>SUM(Azusa!G45,Claremont!G45,Duarte!G45,Glendora!G45,Monrovia!G45,Citrus!G45,Sheet7!G45,Sheet8!G45,Sheet9!G45,Sheet10!G45,Sheet11!G45,Sheet12!G45,Sheet13!G45,Sheet14!G45,Sheet15!G45,Sheet16!G45,Sheet17!G45,Sheet18!G45,Sheet19!G45,Sheet20!G45)</f>
        <v>300</v>
      </c>
      <c r="H43" s="38"/>
      <c r="I43" s="37">
        <f>SUM(Azusa!I45,Claremont!I45,Duarte!I45,Glendora!I45,Monrovia!I45,Citrus!I45,Sheet7!I45,Sheet8!I45,Sheet9!I45,Sheet10!I45,Sheet11!I45,Sheet12!I45,Sheet13!I45,Sheet14!I45,Sheet15!I45,Sheet16!I45,Sheet17!I45,Sheet18!I45,Sheet19!I45,Sheet20!I45)</f>
        <v>130</v>
      </c>
      <c r="J43" s="36"/>
      <c r="K43" s="39">
        <f>IFERROR(I43/G43,"")</f>
        <v>0.43333333333333335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7</v>
      </c>
      <c r="D45" s="76"/>
      <c r="E45" s="77"/>
      <c r="F45" s="36"/>
      <c r="G45" s="37">
        <f>SUM(Azusa!G47,Claremont!G47,Duarte!G47,Glendora!G47,Monrovia!G47,Citrus!G47,Sheet7!G47,Sheet8!G47,Sheet9!G47,Sheet10!G47,Sheet11!G47,Sheet12!G47,Sheet13!G47,Sheet14!G47,Sheet15!G47,Sheet16!G47,Sheet17!G47,Sheet18!G47,Sheet19!G47,Sheet20!G47)</f>
        <v>25</v>
      </c>
      <c r="H45" s="38"/>
      <c r="I45" s="37">
        <f>SUM(Azusa!I47,Claremont!I47,Duarte!I47,Glendora!I47,Monrovia!I47,Citrus!I47,Sheet7!I47,Sheet8!I47,Sheet9!I47,Sheet10!I47,Sheet11!I47,Sheet12!I47,Sheet13!I47,Sheet14!I47,Sheet15!I47,Sheet16!I47,Sheet17!I47,Sheet18!I47,Sheet19!I47,Sheet20!I47)</f>
        <v>15</v>
      </c>
      <c r="J45" s="36"/>
      <c r="K45" s="39">
        <f>IFERROR(I45/G45,"")</f>
        <v>0.6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8</v>
      </c>
      <c r="D47" s="76"/>
      <c r="E47" s="77"/>
      <c r="F47" s="36"/>
      <c r="G47" s="37">
        <f>SUM(Azusa!G49,Claremont!G49,Duarte!G49,Glendora!G49,Monrovia!G49,Citrus!G49,Sheet7!G49,Sheet8!G49,Sheet9!G49,Sheet10!G49,Sheet11!G49,Sheet12!G49,Sheet13!G49,Sheet14!G49,Sheet15!G49,Sheet16!G49,Sheet17!G49,Sheet18!G49,Sheet19!G49,Sheet20!G49)</f>
        <v>409</v>
      </c>
      <c r="H47" s="38"/>
      <c r="I47" s="37">
        <f>SUM(Azusa!I49,Claremont!I49,Duarte!I49,Glendora!I49,Monrovia!I49,Citrus!I49,Sheet7!I49,Sheet8!I49,Sheet9!I49,Sheet10!I49,Sheet11!I49,Sheet12!I49,Sheet13!I49,Sheet14!I49,Sheet15!I49,Sheet16!I49,Sheet17!I49,Sheet18!I49,Sheet19!I49,Sheet20!I49)</f>
        <v>350</v>
      </c>
      <c r="J47" s="36"/>
      <c r="K47" s="39">
        <f>IFERROR(I47/G47,"")</f>
        <v>0.85574572127139359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9</v>
      </c>
      <c r="D49" s="76"/>
      <c r="E49" s="77"/>
      <c r="F49" s="36"/>
      <c r="G49" s="37">
        <f>SUM(Azusa!G51,Claremont!G51,Duarte!G51,Glendora!G51,Monrovia!G51,Citrus!G51,Sheet7!G51,Sheet8!G51,Sheet9!G51,Sheet10!G51,Sheet11!G51,Sheet12!G51,Sheet13!G51,Sheet14!G51,Sheet15!G51,Sheet16!G51,Sheet17!G51,Sheet18!G51,Sheet19!G51,Sheet20!G51)</f>
        <v>551</v>
      </c>
      <c r="H49" s="38"/>
      <c r="I49" s="37">
        <f>SUM(Azusa!I51,Claremont!I51,Duarte!I51,Glendora!I51,Monrovia!I51,Citrus!I51,Sheet7!I51,Sheet8!I51,Sheet9!I51,Sheet10!I51,Sheet11!I51,Sheet12!I51,Sheet13!I51,Sheet14!I51,Sheet15!I51,Sheet16!I51,Sheet17!I51,Sheet18!I51,Sheet19!I51,Sheet20!I51)</f>
        <v>327</v>
      </c>
      <c r="J49" s="36"/>
      <c r="K49" s="39">
        <f>IFERROR(I49/G49,"")</f>
        <v>0.59346642468239563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10</v>
      </c>
      <c r="D51" s="76"/>
      <c r="E51" s="77"/>
      <c r="F51" s="36"/>
      <c r="G51" s="37">
        <f>SUM(Azusa!G53,Claremont!G53,Duarte!G53,Glendora!G53,Monrovia!G53,Citrus!G53,Sheet7!G53,Sheet8!G53,Sheet9!G53,Sheet10!G53,Sheet11!G53,Sheet12!G53,Sheet13!G53,Sheet14!G53,Sheet15!G53,Sheet16!G53,Sheet17!G53,Sheet18!G53,Sheet19!G53,Sheet20!G53)</f>
        <v>1114</v>
      </c>
      <c r="H51" s="38"/>
      <c r="I51" s="37">
        <f>SUM(Azusa!I53,Claremont!I53,Duarte!I53,Glendora!I53,Monrovia!I53,Citrus!I53,Sheet7!I53,Sheet8!I53,Sheet9!I53,Sheet10!I53,Sheet11!I53,Sheet12!I53,Sheet13!I53,Sheet14!I53,Sheet15!I53,Sheet16!I53,Sheet17!I53,Sheet18!I53,Sheet19!I53,Sheet20!I53)</f>
        <v>600</v>
      </c>
      <c r="J51" s="36"/>
      <c r="K51" s="39">
        <f>IFERROR(I51/G51,"")</f>
        <v>0.53859964093357271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8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E40" workbookViewId="0">
      <selection activeCell="B34" sqref="B34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 t="s">
        <v>100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37">
        <v>508</v>
      </c>
      <c r="H18" s="38">
        <v>470</v>
      </c>
      <c r="I18" s="37">
        <v>524</v>
      </c>
      <c r="J18" s="36"/>
      <c r="K18" s="64">
        <f>IFERROR((I18-G18)/G18,"")</f>
        <v>3.1496062992125984E-2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37">
        <v>512</v>
      </c>
      <c r="H20" s="38"/>
      <c r="I20" s="37">
        <v>765</v>
      </c>
      <c r="J20" s="36"/>
      <c r="K20" s="64">
        <f>IFERROR((I20-G20)/G20,"")</f>
        <v>0.494140625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37">
        <v>0</v>
      </c>
      <c r="H22" s="38"/>
      <c r="I22" s="37">
        <v>20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37">
        <f>SUM([2]Sheet1!G26,[2]Sheet2!G26,[2]Sheet3!G26,[2]Sheet4!G26,[2]Sheet5!G26,[2]Sheet6!G26,[2]Sheet7!G26,[2]Sheet8!G26,[2]Sheet9!G26,[2]Sheet10!G26,[2]Sheet11!G26,[2]Sheet12!G26,[2]Sheet13!G26,[2]Sheet14!G26,[2]Sheet15!G26,[2]Sheet16!G26,[2]Sheet17!G26,[2]Sheet18!G26,[2]Sheet19!G26,[2]Sheet20!G26)</f>
        <v>0</v>
      </c>
      <c r="H24" s="38"/>
      <c r="I24" s="37">
        <f>SUM([2]Sheet1!I26,[2]Sheet2!I26,[2]Sheet3!I26,[2]Sheet4!I26,[2]Sheet5!I26,[2]Sheet6!I26,[2]Sheet7!I26,[2]Sheet8!I26,[2]Sheet9!I26,[2]Sheet10!I26,[2]Sheet11!I26,[2]Sheet12!I26,[2]Sheet13!I26,[2]Sheet14!I26,[2]Sheet15!I26,[2]Sheet16!I26,[2]Sheet17!I26,[2]Sheet18!I26,[2]Sheet19!I26,[2]Sheet20!I26)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37">
        <f>SUM([2]Sheet1!G28,[2]Sheet2!G28,[2]Sheet3!G28,[2]Sheet4!G28,[2]Sheet5!G28,[2]Sheet6!G28,[2]Sheet7!G28,[2]Sheet8!G28,[2]Sheet9!G28,[2]Sheet10!G28,[2]Sheet11!G28,[2]Sheet12!G28,[2]Sheet13!G28,[2]Sheet14!G28,[2]Sheet15!G28,[2]Sheet16!G28,[2]Sheet17!G28,[2]Sheet18!G28,[2]Sheet19!G28,[2]Sheet20!G28)</f>
        <v>0</v>
      </c>
      <c r="H26" s="38"/>
      <c r="I26" s="37">
        <f>SUM([2]Sheet1!I28,[2]Sheet2!I28,[2]Sheet3!I28,[2]Sheet4!I28,[2]Sheet5!I28,[2]Sheet6!I28,[2]Sheet7!I28,[2]Sheet8!I28,[2]Sheet9!I28,[2]Sheet10!I28,[2]Sheet11!I28,[2]Sheet12!I28,[2]Sheet13!I28,[2]Sheet14!I28,[2]Sheet15!I28,[2]Sheet16!I28,[2]Sheet17!I28,[2]Sheet18!I28,[2]Sheet19!I28,[2]Sheet20!I28)</f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37">
        <v>273</v>
      </c>
      <c r="H28" s="38"/>
      <c r="I28" s="37">
        <v>254</v>
      </c>
      <c r="J28" s="36"/>
      <c r="K28" s="64">
        <f>IFERROR((I28-G28)/G28,"")</f>
        <v>-6.95970695970696E-2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>
        <v>0</v>
      </c>
      <c r="H30" s="63">
        <v>0</v>
      </c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37">
        <v>690</v>
      </c>
      <c r="H39" s="38">
        <v>414</v>
      </c>
      <c r="I39" s="37">
        <v>414</v>
      </c>
      <c r="J39" s="36"/>
      <c r="K39" s="64">
        <f>IFERROR(I39/G39,"")</f>
        <v>0.6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37">
        <v>266</v>
      </c>
      <c r="H41" s="38"/>
      <c r="I41" s="37">
        <v>230</v>
      </c>
      <c r="J41" s="36"/>
      <c r="K41" s="64">
        <f>IFERROR(I41/G41,"")</f>
        <v>0.86466165413533835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37">
        <v>175</v>
      </c>
      <c r="H43" s="38"/>
      <c r="I43" s="37">
        <v>70</v>
      </c>
      <c r="J43" s="36"/>
      <c r="K43" s="64">
        <f>IFERROR(I43/G43,"")</f>
        <v>0.4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37">
        <v>200</v>
      </c>
      <c r="H45" s="38"/>
      <c r="I45" s="37">
        <v>60</v>
      </c>
      <c r="J45" s="36"/>
      <c r="K45" s="64">
        <f>IFERROR(I45/G45,"")</f>
        <v>0.3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37">
        <f>SUM([2]Sheet1!G49,[2]Sheet2!G49,[2]Sheet3!G49,[2]Sheet4!G49,[2]Sheet5!G49,[2]Sheet6!G49,[2]Sheet7!G49,[2]Sheet8!G49,[2]Sheet9!G49,[2]Sheet10!G49,[2]Sheet11!G49,[2]Sheet12!G49,[2]Sheet13!G49,[2]Sheet14!G49,[2]Sheet15!G49,[2]Sheet16!G49,[2]Sheet17!G49,[2]Sheet18!G49,[2]Sheet19!G49,[2]Sheet20!G49)</f>
        <v>0</v>
      </c>
      <c r="H47" s="38"/>
      <c r="I47" s="37">
        <f>SUM([2]Sheet1!I49,[2]Sheet2!I49,[2]Sheet3!I49,[2]Sheet4!I49,[2]Sheet5!I49,[2]Sheet6!I49,[2]Sheet7!I49,[2]Sheet8!I49,[2]Sheet9!I49,[2]Sheet10!I49,[2]Sheet11!I49,[2]Sheet12!I49,[2]Sheet13!I49,[2]Sheet14!I49,[2]Sheet15!I49,[2]Sheet16!I49,[2]Sheet17!I49,[2]Sheet18!I49,[2]Sheet19!I49,[2]Sheet20!I49)</f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37">
        <v>226</v>
      </c>
      <c r="H49" s="38"/>
      <c r="I49" s="37">
        <v>192</v>
      </c>
      <c r="J49" s="36"/>
      <c r="K49" s="64">
        <f>IFERROR(I49/G49,"")</f>
        <v>0.84955752212389379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37">
        <v>216</v>
      </c>
      <c r="H51" s="38"/>
      <c r="I51" s="37">
        <v>130</v>
      </c>
      <c r="J51" s="36"/>
      <c r="K51" s="64">
        <f>IFERROR(I51/G51,"")</f>
        <v>0.60185185185185186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28"/>
      <c r="H52" s="28"/>
      <c r="I52" s="28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37">
        <v>620</v>
      </c>
      <c r="H53" s="38"/>
      <c r="I53" s="37">
        <v>279</v>
      </c>
      <c r="J53" s="36"/>
      <c r="K53" s="64">
        <f>IFERROR(I53/G53,"")</f>
        <v>0.45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E43" workbookViewId="0">
      <selection activeCell="B34" sqref="B34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 t="s">
        <v>101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>
        <v>947</v>
      </c>
      <c r="H18" s="63"/>
      <c r="I18" s="67">
        <v>975</v>
      </c>
      <c r="J18" s="36"/>
      <c r="K18" s="64">
        <f>IFERROR((I18-G18)/G18,"")</f>
        <v>2.9567053854276663E-2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>
        <v>1579</v>
      </c>
      <c r="H20" s="63"/>
      <c r="I20" s="67">
        <v>1650</v>
      </c>
      <c r="J20" s="36"/>
      <c r="K20" s="64">
        <f>IFERROR((I20-G20)/G20,"")</f>
        <v>4.4965167827739072E-2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>
        <v>800</v>
      </c>
      <c r="H41" s="63"/>
      <c r="I41" s="67">
        <v>600</v>
      </c>
      <c r="J41" s="36"/>
      <c r="K41" s="64">
        <f>IFERROR(I41/G41,"")</f>
        <v>0.75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>
        <v>60</v>
      </c>
      <c r="H43" s="63"/>
      <c r="I43" s="67">
        <v>50</v>
      </c>
      <c r="J43" s="36"/>
      <c r="K43" s="64">
        <f>IFERROR(I43/G43,"")</f>
        <v>0.83333333333333337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>
        <v>60</v>
      </c>
      <c r="H45" s="63"/>
      <c r="I45" s="67">
        <v>50</v>
      </c>
      <c r="J45" s="36"/>
      <c r="K45" s="64">
        <f>IFERROR(I45/G45,"")</f>
        <v>0.83333333333333337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>
        <v>25</v>
      </c>
      <c r="H47" s="63"/>
      <c r="I47" s="67">
        <v>15</v>
      </c>
      <c r="J47" s="36"/>
      <c r="K47" s="64">
        <f>IFERROR(I47/G47,"")</f>
        <v>0.6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E40" workbookViewId="0">
      <selection activeCell="B34" sqref="B34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 t="s">
        <v>102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>
        <v>40</v>
      </c>
      <c r="H18" s="63"/>
      <c r="I18" s="67">
        <v>50</v>
      </c>
      <c r="J18" s="36"/>
      <c r="K18" s="64">
        <f>IFERROR((I18-G18)/G18,"")</f>
        <v>0.25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>
        <v>0</v>
      </c>
      <c r="H20" s="63"/>
      <c r="I20" s="67">
        <v>60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>
        <v>20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>
        <v>60</v>
      </c>
      <c r="H41" s="63"/>
      <c r="I41" s="67">
        <v>50</v>
      </c>
      <c r="J41" s="36"/>
      <c r="K41" s="64">
        <f>IFERROR(I41/G41,"")</f>
        <v>0.83333333333333337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>
        <v>50</v>
      </c>
      <c r="H43" s="63"/>
      <c r="I43" s="67">
        <v>40</v>
      </c>
      <c r="J43" s="36"/>
      <c r="K43" s="64">
        <f>IFERROR(I43/G43,"")</f>
        <v>0.8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>
        <v>3</v>
      </c>
      <c r="H45" s="63"/>
      <c r="I45" s="67">
        <v>3</v>
      </c>
      <c r="J45" s="36"/>
      <c r="K45" s="64">
        <f>IFERROR(I45/G45,"")</f>
        <v>1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E40" workbookViewId="0">
      <selection activeCell="B34" sqref="B34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 t="s">
        <v>103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>
        <v>50</v>
      </c>
      <c r="H18" s="63"/>
      <c r="I18" s="67">
        <v>58</v>
      </c>
      <c r="J18" s="36"/>
      <c r="K18" s="64">
        <f>IFERROR((I18-G18)/G18,"")</f>
        <v>0.16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>
        <v>44</v>
      </c>
      <c r="H20" s="63"/>
      <c r="I20" s="67">
        <v>52</v>
      </c>
      <c r="J20" s="36"/>
      <c r="K20" s="64">
        <f>IFERROR((I20-G20)/G20,"")</f>
        <v>0.18181818181818182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>
        <v>39</v>
      </c>
      <c r="H24" s="63"/>
      <c r="I24" s="67">
        <v>55</v>
      </c>
      <c r="J24" s="36"/>
      <c r="K24" s="64">
        <f>IFERROR((I24-G24)/G24,"")</f>
        <v>0.41025641025641024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>
        <v>43</v>
      </c>
      <c r="H39" s="63"/>
      <c r="I39" s="67">
        <v>40</v>
      </c>
      <c r="J39" s="36"/>
      <c r="K39" s="64">
        <f>IFERROR(I39/G39,"")</f>
        <v>0.93023255813953487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>
        <v>47</v>
      </c>
      <c r="H41" s="63"/>
      <c r="I41" s="67">
        <v>46</v>
      </c>
      <c r="J41" s="36"/>
      <c r="K41" s="64">
        <f>IFERROR(I41/G41,"")</f>
        <v>0.97872340425531912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>
        <v>34</v>
      </c>
      <c r="H43" s="63"/>
      <c r="I43" s="67">
        <v>11</v>
      </c>
      <c r="J43" s="36"/>
      <c r="K43" s="64">
        <f>IFERROR(I43/G43,"")</f>
        <v>0.3235294117647059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>
        <v>7</v>
      </c>
      <c r="H45" s="63"/>
      <c r="I45" s="67">
        <v>1</v>
      </c>
      <c r="J45" s="36"/>
      <c r="K45" s="64">
        <f>IFERROR(I45/G45,"")</f>
        <v>0.14285714285714285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>
        <v>0</v>
      </c>
      <c r="H49" s="63"/>
      <c r="I49" s="67">
        <v>1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>
        <v>8</v>
      </c>
      <c r="H51" s="63"/>
      <c r="I51" s="67">
        <v>1</v>
      </c>
      <c r="J51" s="36"/>
      <c r="K51" s="64">
        <f>IFERROR(I51/G51,"")</f>
        <v>0.125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13" workbookViewId="0">
      <selection activeCell="I31" sqref="I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 t="s">
        <v>104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>
        <v>134</v>
      </c>
      <c r="H18" s="63"/>
      <c r="I18" s="67">
        <v>175</v>
      </c>
      <c r="J18" s="36"/>
      <c r="K18" s="64">
        <f>IFERROR((I18-G18)/G18,"")</f>
        <v>0.30597014925373134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>
        <v>2654</v>
      </c>
      <c r="H20" s="63"/>
      <c r="I20" s="67">
        <v>2767</v>
      </c>
      <c r="J20" s="36"/>
      <c r="K20" s="64">
        <f>IFERROR((I20-G20)/G20,"")</f>
        <v>4.2577241899020346E-2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>
        <v>63</v>
      </c>
      <c r="H22" s="63"/>
      <c r="I22" s="67">
        <v>474</v>
      </c>
      <c r="J22" s="36"/>
      <c r="K22" s="64">
        <f>IFERROR((I22-G22)/G22,"")</f>
        <v>6.5238095238095237</v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>
        <v>20</v>
      </c>
      <c r="H24" s="63"/>
      <c r="I24" s="67">
        <v>30</v>
      </c>
      <c r="J24" s="36"/>
      <c r="K24" s="64">
        <f>IFERROR((I24-G24)/G24,"")</f>
        <v>0.5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>
        <v>257</v>
      </c>
      <c r="H28" s="63"/>
      <c r="I28" s="67">
        <v>279</v>
      </c>
      <c r="J28" s="36"/>
      <c r="K28" s="64">
        <f>IFERROR((I28-G28)/G28,"")</f>
        <v>8.5603112840466927E-2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2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>
        <v>684</v>
      </c>
      <c r="H39" s="63"/>
      <c r="I39" s="67">
        <v>409</v>
      </c>
      <c r="J39" s="36"/>
      <c r="K39" s="64">
        <f>IFERROR(I39/G39,"")</f>
        <v>0.59795321637426901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>
        <v>175</v>
      </c>
      <c r="H41" s="63"/>
      <c r="I41" s="67">
        <v>157</v>
      </c>
      <c r="J41" s="36"/>
      <c r="K41" s="64">
        <f>IFERROR(I41/G41,"")</f>
        <v>0.89714285714285713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>
        <v>115</v>
      </c>
      <c r="H43" s="63"/>
      <c r="I43" s="67">
        <v>32</v>
      </c>
      <c r="J43" s="36"/>
      <c r="K43" s="64">
        <f>IFERROR(I43/G43,"")</f>
        <v>0.27826086956521739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>
        <v>30</v>
      </c>
      <c r="H45" s="63"/>
      <c r="I45" s="67">
        <v>16</v>
      </c>
      <c r="J45" s="36"/>
      <c r="K45" s="64">
        <f>IFERROR(I45/G45,"")</f>
        <v>0.53333333333333333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>
        <v>183</v>
      </c>
      <c r="H49" s="63"/>
      <c r="I49" s="67">
        <v>157</v>
      </c>
      <c r="J49" s="36"/>
      <c r="K49" s="64">
        <f>IFERROR(I49/G49,"")</f>
        <v>0.85792349726775952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>
        <v>327</v>
      </c>
      <c r="H51" s="63"/>
      <c r="I51" s="67">
        <v>196</v>
      </c>
      <c r="J51" s="36"/>
      <c r="K51" s="64">
        <f>IFERROR(I51/G51,"")</f>
        <v>0.59938837920489296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>
        <v>494</v>
      </c>
      <c r="H53" s="63"/>
      <c r="I53" s="67">
        <v>321</v>
      </c>
      <c r="J53" s="36"/>
      <c r="K53" s="64">
        <f>IFERROR(I53/G53,"")</f>
        <v>0.6497975708502024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10" workbookViewId="0">
      <selection activeCell="G56" sqref="G5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 t="s">
        <v>105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>
        <v>20193</v>
      </c>
      <c r="H18" s="63"/>
      <c r="I18" s="67">
        <v>20798</v>
      </c>
      <c r="J18" s="36"/>
      <c r="K18" s="64">
        <f>IFERROR((I18-G18)/G18,"")</f>
        <v>2.9960877531817958E-2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>
        <v>2786</v>
      </c>
      <c r="H20" s="63"/>
      <c r="I20" s="67">
        <v>2869</v>
      </c>
      <c r="J20" s="36"/>
      <c r="K20" s="64">
        <f>IFERROR((I20-G20)/G20,"")</f>
        <v>2.9791816223977027E-2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>
        <v>214</v>
      </c>
      <c r="H28" s="63"/>
      <c r="I28" s="67">
        <v>278</v>
      </c>
      <c r="J28" s="36"/>
      <c r="K28" s="64">
        <f>IFERROR((I28-G28)/G28,"")</f>
        <v>0.29906542056074764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 t="s">
        <v>106</v>
      </c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 t="s">
        <v>106</v>
      </c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 t="s">
        <v>106</v>
      </c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 t="s">
        <v>106</v>
      </c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>
        <v>0</v>
      </c>
      <c r="H47" s="63"/>
      <c r="I47" s="67"/>
      <c r="J47" s="36"/>
      <c r="K47" s="64" t="str">
        <f>IFERROR(I47/G47,"")</f>
        <v/>
      </c>
      <c r="L47" s="36"/>
      <c r="M47" s="69" t="s">
        <v>107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>
        <v>0</v>
      </c>
      <c r="H49" s="63"/>
      <c r="I49" s="67"/>
      <c r="J49" s="36"/>
      <c r="K49" s="64" t="str">
        <f>IFERROR(I49/G49,"")</f>
        <v/>
      </c>
      <c r="L49" s="36"/>
      <c r="M49" s="69" t="s">
        <v>107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>
        <v>0</v>
      </c>
      <c r="H51" s="63"/>
      <c r="I51" s="67"/>
      <c r="J51" s="36"/>
      <c r="K51" s="64" t="str">
        <f>IFERROR(I51/G51,"")</f>
        <v/>
      </c>
      <c r="L51" s="36"/>
      <c r="M51" s="69" t="s">
        <v>107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>
        <v>0</v>
      </c>
      <c r="H53" s="63"/>
      <c r="I53" s="67"/>
      <c r="J53" s="36"/>
      <c r="K53" s="64" t="str">
        <f>IFERROR(I53/G53,"")</f>
        <v/>
      </c>
      <c r="L53" s="36"/>
      <c r="M53" s="69" t="s">
        <v>107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7" t="s">
        <v>91</v>
      </c>
      <c r="F2" s="87"/>
      <c r="G2" s="87"/>
      <c r="H2" s="87"/>
      <c r="I2" s="87"/>
      <c r="J2" s="87"/>
      <c r="K2" s="87"/>
    </row>
    <row r="3" spans="1:37" ht="15.5" x14ac:dyDescent="0.65">
      <c r="C3" s="8"/>
      <c r="D3" s="8"/>
      <c r="E3" s="87"/>
      <c r="F3" s="87"/>
      <c r="G3" s="87"/>
      <c r="H3" s="87"/>
      <c r="I3" s="87"/>
      <c r="J3" s="87"/>
      <c r="K3" s="87"/>
    </row>
    <row r="4" spans="1:37" ht="15.5" x14ac:dyDescent="0.65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4" t="s">
        <v>93</v>
      </c>
      <c r="C8" s="94"/>
      <c r="E8" s="91" t="str">
        <f>Summary!E8</f>
        <v>Citrus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65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65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15" customHeight="1" x14ac:dyDescent="0.65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65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Azusa</vt:lpstr>
      <vt:lpstr>Claremont</vt:lpstr>
      <vt:lpstr>Duarte</vt:lpstr>
      <vt:lpstr>Glendora</vt:lpstr>
      <vt:lpstr>Monrovia</vt:lpstr>
      <vt:lpstr>Citrus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Azusa!Print_Area</vt:lpstr>
      <vt:lpstr>Citrus!Print_Area</vt:lpstr>
      <vt:lpstr>Claremont!Print_Area</vt:lpstr>
      <vt:lpstr>Duarte!Print_Area</vt:lpstr>
      <vt:lpstr>Glendora!Print_Area</vt:lpstr>
      <vt:lpstr>Monrovia!Print_Area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2015-11-09T01:36:46Z</cp:lastPrinted>
  <dcterms:created xsi:type="dcterms:W3CDTF">2015-10-06T00:58:22Z</dcterms:created>
  <dcterms:modified xsi:type="dcterms:W3CDTF">2015-12-01T03:38:20Z</dcterms:modified>
</cp:coreProperties>
</file>