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9 Citrus\"/>
    </mc:Choice>
  </mc:AlternateContent>
  <bookViews>
    <workbookView xWindow="9885" yWindow="2735" windowWidth="20730" windowHeight="11520" tabRatio="500"/>
  </bookViews>
  <sheets>
    <sheet name="Summary" sheetId="6" r:id="rId1"/>
    <sheet name="ddConsortia" sheetId="11" state="hidden" r:id="rId2"/>
    <sheet name="Azusa" sheetId="13" r:id="rId3"/>
    <sheet name="Claremont" sheetId="37" r:id="rId4"/>
    <sheet name="Duarte" sheetId="19" r:id="rId5"/>
    <sheet name="Glendora" sheetId="20" r:id="rId6"/>
    <sheet name="Monrovia" sheetId="21" r:id="rId7"/>
    <sheet name="Citrus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  <externalReference r:id="rId24"/>
  </externalReferences>
  <definedNames>
    <definedName name="ddConsortia">[1]Census!$A$2:$A$71</definedName>
    <definedName name="ddConsortium">ddConsortia!$A$2:$A$72</definedName>
    <definedName name="_xlnm.Print_Area" localSheetId="2">Azusa!$A$1:$L$55</definedName>
    <definedName name="_xlnm.Print_Area" localSheetId="7">Citrus!$A$1:$L$55</definedName>
    <definedName name="_xlnm.Print_Area" localSheetId="3">Claremont!$A$1:$L$55</definedName>
    <definedName name="_xlnm.Print_Area" localSheetId="4">Duarte!$A$1:$L$55</definedName>
    <definedName name="_xlnm.Print_Area" localSheetId="5">Glendora!$A$1:$L$55</definedName>
    <definedName name="_xlnm.Print_Area" localSheetId="6">Monrovia!$A$1:$L$55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21">Sheet20!$A$1:$L$55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7" i="13" l="1"/>
  <c r="G47" i="13"/>
  <c r="I26" i="13"/>
  <c r="G26" i="13"/>
  <c r="I24" i="13"/>
  <c r="G24" i="13"/>
  <c r="I51" i="6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K51" i="6"/>
  <c r="K49" i="6"/>
  <c r="K47" i="6"/>
  <c r="K45" i="6"/>
  <c r="K43" i="6"/>
  <c r="K41" i="6"/>
  <c r="K39" i="6"/>
  <c r="K37" i="6"/>
  <c r="I28" i="6"/>
  <c r="G28" i="6"/>
  <c r="K28" i="6"/>
  <c r="I26" i="6"/>
  <c r="G26" i="6"/>
  <c r="K26" i="6"/>
  <c r="I24" i="6"/>
  <c r="G24" i="6"/>
  <c r="K24" i="6"/>
  <c r="I22" i="6"/>
  <c r="G22" i="6"/>
  <c r="K22" i="6"/>
  <c r="I20" i="6"/>
  <c r="G20" i="6"/>
  <c r="K20" i="6"/>
  <c r="I18" i="6"/>
  <c r="G18" i="6"/>
  <c r="K18" i="6"/>
  <c r="I16" i="6"/>
  <c r="G16" i="6"/>
  <c r="K16" i="6"/>
  <c r="K53" i="37"/>
  <c r="K51" i="37"/>
  <c r="K49" i="37"/>
  <c r="K47" i="37"/>
  <c r="K45" i="37"/>
  <c r="K43" i="37"/>
  <c r="K41" i="37"/>
  <c r="K39" i="37"/>
  <c r="K30" i="37"/>
  <c r="K28" i="37"/>
  <c r="K26" i="37"/>
  <c r="K24" i="37"/>
  <c r="K22" i="37"/>
  <c r="K20" i="37"/>
  <c r="K18" i="37"/>
  <c r="E8" i="37"/>
  <c r="K53" i="36"/>
  <c r="K51" i="36"/>
  <c r="K49" i="36"/>
  <c r="K47" i="36"/>
  <c r="K45" i="36"/>
  <c r="K43" i="36"/>
  <c r="K41" i="36"/>
  <c r="K39" i="36"/>
  <c r="K30" i="36"/>
  <c r="K28" i="36"/>
  <c r="K26" i="36"/>
  <c r="K24" i="36"/>
  <c r="K22" i="36"/>
  <c r="K20" i="36"/>
  <c r="K18" i="36"/>
  <c r="E8" i="36"/>
  <c r="K53" i="35"/>
  <c r="K51" i="35"/>
  <c r="K49" i="35"/>
  <c r="K47" i="35"/>
  <c r="K45" i="35"/>
  <c r="K43" i="35"/>
  <c r="K41" i="35"/>
  <c r="K39" i="35"/>
  <c r="K30" i="35"/>
  <c r="K28" i="35"/>
  <c r="K26" i="35"/>
  <c r="K24" i="35"/>
  <c r="K22" i="35"/>
  <c r="K20" i="35"/>
  <c r="K18" i="35"/>
  <c r="E8" i="35"/>
  <c r="K53" i="34"/>
  <c r="K51" i="34"/>
  <c r="K49" i="34"/>
  <c r="K47" i="34"/>
  <c r="K45" i="34"/>
  <c r="K43" i="34"/>
  <c r="K41" i="34"/>
  <c r="K39" i="34"/>
  <c r="K30" i="34"/>
  <c r="K28" i="34"/>
  <c r="K26" i="34"/>
  <c r="K24" i="34"/>
  <c r="K22" i="34"/>
  <c r="K20" i="34"/>
  <c r="K18" i="34"/>
  <c r="E8" i="34"/>
  <c r="K53" i="33"/>
  <c r="K51" i="33"/>
  <c r="K49" i="33"/>
  <c r="K47" i="33"/>
  <c r="K45" i="33"/>
  <c r="K43" i="33"/>
  <c r="K41" i="33"/>
  <c r="K39" i="33"/>
  <c r="K30" i="33"/>
  <c r="K28" i="33"/>
  <c r="K26" i="33"/>
  <c r="K24" i="33"/>
  <c r="K22" i="33"/>
  <c r="K20" i="33"/>
  <c r="K18" i="33"/>
  <c r="E8" i="33"/>
  <c r="K53" i="32"/>
  <c r="K51" i="32"/>
  <c r="K49" i="32"/>
  <c r="K47" i="32"/>
  <c r="K45" i="32"/>
  <c r="K43" i="32"/>
  <c r="K41" i="32"/>
  <c r="K39" i="32"/>
  <c r="K30" i="32"/>
  <c r="K28" i="32"/>
  <c r="K26" i="32"/>
  <c r="K24" i="32"/>
  <c r="K22" i="32"/>
  <c r="K20" i="32"/>
  <c r="K18" i="32"/>
  <c r="E8" i="32"/>
  <c r="K53" i="31"/>
  <c r="K51" i="31"/>
  <c r="K49" i="31"/>
  <c r="K47" i="31"/>
  <c r="K45" i="31"/>
  <c r="K43" i="31"/>
  <c r="K41" i="31"/>
  <c r="K39" i="31"/>
  <c r="K30" i="31"/>
  <c r="K28" i="31"/>
  <c r="K26" i="31"/>
  <c r="K24" i="31"/>
  <c r="K22" i="31"/>
  <c r="K20" i="31"/>
  <c r="K18" i="31"/>
  <c r="E8" i="31"/>
  <c r="K53" i="30"/>
  <c r="K51" i="30"/>
  <c r="K49" i="30"/>
  <c r="K47" i="30"/>
  <c r="K45" i="30"/>
  <c r="K43" i="30"/>
  <c r="K41" i="30"/>
  <c r="K39" i="30"/>
  <c r="K30" i="30"/>
  <c r="K28" i="30"/>
  <c r="K26" i="30"/>
  <c r="K24" i="30"/>
  <c r="K22" i="30"/>
  <c r="K20" i="30"/>
  <c r="K18" i="30"/>
  <c r="E8" i="30"/>
  <c r="K53" i="29"/>
  <c r="K51" i="29"/>
  <c r="K49" i="29"/>
  <c r="K47" i="29"/>
  <c r="K45" i="29"/>
  <c r="K43" i="29"/>
  <c r="K41" i="29"/>
  <c r="K39" i="29"/>
  <c r="K30" i="29"/>
  <c r="K28" i="29"/>
  <c r="K26" i="29"/>
  <c r="K24" i="29"/>
  <c r="K22" i="29"/>
  <c r="K20" i="29"/>
  <c r="K18" i="29"/>
  <c r="E8" i="29"/>
  <c r="K53" i="28"/>
  <c r="K51" i="28"/>
  <c r="K49" i="28"/>
  <c r="K47" i="28"/>
  <c r="K45" i="28"/>
  <c r="K43" i="28"/>
  <c r="K41" i="28"/>
  <c r="K39" i="28"/>
  <c r="K30" i="28"/>
  <c r="K28" i="28"/>
  <c r="K26" i="28"/>
  <c r="K24" i="28"/>
  <c r="K22" i="28"/>
  <c r="K20" i="28"/>
  <c r="K18" i="28"/>
  <c r="E8" i="28"/>
  <c r="K53" i="27"/>
  <c r="K51" i="27"/>
  <c r="K49" i="27"/>
  <c r="K47" i="27"/>
  <c r="K45" i="27"/>
  <c r="K43" i="27"/>
  <c r="K41" i="27"/>
  <c r="K39" i="27"/>
  <c r="K30" i="27"/>
  <c r="K28" i="27"/>
  <c r="K26" i="27"/>
  <c r="K24" i="27"/>
  <c r="K22" i="27"/>
  <c r="K20" i="27"/>
  <c r="K18" i="27"/>
  <c r="E8" i="27"/>
  <c r="K53" i="26"/>
  <c r="K51" i="26"/>
  <c r="K49" i="26"/>
  <c r="K47" i="26"/>
  <c r="K45" i="26"/>
  <c r="K43" i="26"/>
  <c r="K41" i="26"/>
  <c r="K39" i="26"/>
  <c r="K30" i="26"/>
  <c r="K28" i="26"/>
  <c r="K26" i="26"/>
  <c r="K24" i="26"/>
  <c r="K22" i="26"/>
  <c r="K20" i="26"/>
  <c r="K18" i="26"/>
  <c r="E8" i="26"/>
  <c r="K53" i="25"/>
  <c r="K51" i="25"/>
  <c r="K49" i="25"/>
  <c r="K47" i="25"/>
  <c r="K45" i="25"/>
  <c r="K43" i="25"/>
  <c r="K41" i="25"/>
  <c r="K39" i="25"/>
  <c r="K30" i="25"/>
  <c r="K28" i="25"/>
  <c r="K26" i="25"/>
  <c r="K24" i="25"/>
  <c r="K22" i="25"/>
  <c r="K20" i="25"/>
  <c r="K18" i="25"/>
  <c r="E8" i="25"/>
  <c r="K53" i="24"/>
  <c r="K51" i="24"/>
  <c r="K49" i="24"/>
  <c r="K47" i="24"/>
  <c r="K45" i="24"/>
  <c r="K43" i="24"/>
  <c r="K41" i="24"/>
  <c r="K39" i="24"/>
  <c r="K30" i="24"/>
  <c r="K28" i="24"/>
  <c r="K26" i="24"/>
  <c r="K24" i="24"/>
  <c r="K22" i="24"/>
  <c r="K20" i="24"/>
  <c r="K18" i="24"/>
  <c r="E8" i="24"/>
  <c r="K53" i="23"/>
  <c r="K51" i="23"/>
  <c r="K49" i="23"/>
  <c r="K47" i="23"/>
  <c r="K45" i="23"/>
  <c r="K43" i="23"/>
  <c r="K41" i="23"/>
  <c r="K39" i="23"/>
  <c r="K30" i="23"/>
  <c r="K28" i="23"/>
  <c r="K26" i="23"/>
  <c r="K24" i="23"/>
  <c r="K22" i="23"/>
  <c r="K20" i="23"/>
  <c r="K18" i="23"/>
  <c r="E8" i="23"/>
  <c r="K53" i="22"/>
  <c r="K51" i="22"/>
  <c r="K49" i="22"/>
  <c r="K47" i="22"/>
  <c r="K45" i="22"/>
  <c r="K43" i="22"/>
  <c r="K41" i="22"/>
  <c r="K39" i="22"/>
  <c r="K30" i="22"/>
  <c r="K28" i="22"/>
  <c r="K26" i="22"/>
  <c r="K24" i="22"/>
  <c r="K22" i="22"/>
  <c r="K20" i="22"/>
  <c r="K18" i="22"/>
  <c r="E8" i="22"/>
  <c r="K53" i="21"/>
  <c r="K51" i="21"/>
  <c r="K49" i="21"/>
  <c r="K47" i="21"/>
  <c r="K45" i="21"/>
  <c r="K43" i="21"/>
  <c r="K41" i="21"/>
  <c r="K39" i="21"/>
  <c r="K30" i="21"/>
  <c r="K28" i="21"/>
  <c r="K26" i="21"/>
  <c r="K24" i="21"/>
  <c r="K22" i="21"/>
  <c r="K20" i="21"/>
  <c r="K18" i="21"/>
  <c r="E8" i="21"/>
  <c r="K53" i="20"/>
  <c r="K51" i="20"/>
  <c r="K49" i="20"/>
  <c r="K47" i="20"/>
  <c r="K45" i="20"/>
  <c r="K43" i="20"/>
  <c r="K41" i="20"/>
  <c r="K39" i="20"/>
  <c r="K30" i="20"/>
  <c r="K28" i="20"/>
  <c r="K26" i="20"/>
  <c r="K24" i="20"/>
  <c r="K22" i="20"/>
  <c r="K20" i="20"/>
  <c r="K18" i="20"/>
  <c r="E8" i="20"/>
  <c r="K53" i="19"/>
  <c r="K51" i="19"/>
  <c r="K49" i="19"/>
  <c r="K47" i="19"/>
  <c r="K45" i="19"/>
  <c r="K43" i="19"/>
  <c r="K41" i="19"/>
  <c r="K39" i="19"/>
  <c r="K30" i="19"/>
  <c r="K28" i="19"/>
  <c r="K26" i="19"/>
  <c r="K24" i="19"/>
  <c r="K22" i="19"/>
  <c r="K20" i="19"/>
  <c r="K18" i="19"/>
  <c r="E8" i="19"/>
  <c r="E8" i="13"/>
  <c r="K53" i="13"/>
  <c r="K51" i="13"/>
  <c r="K49" i="13"/>
  <c r="K47" i="13"/>
  <c r="K45" i="13"/>
  <c r="K43" i="13"/>
  <c r="K41" i="13"/>
  <c r="K39" i="13"/>
  <c r="K30" i="13"/>
  <c r="K28" i="13"/>
  <c r="K26" i="13"/>
  <c r="K24" i="13"/>
  <c r="K22" i="13"/>
  <c r="K20" i="13"/>
  <c r="K18" i="13"/>
</calcChain>
</file>

<file path=xl/sharedStrings.xml><?xml version="1.0" encoding="utf-8"?>
<sst xmlns="http://schemas.openxmlformats.org/spreadsheetml/2006/main" count="674" uniqueCount="108">
  <si>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</si>
  <si>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</si>
  <si>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</si>
  <si>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</si>
  <si>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</si>
  <si>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</si>
  <si>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</si>
  <si>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</si>
  <si>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</si>
  <si>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</si>
  <si>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</si>
  <si>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</si>
  <si>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</si>
  <si>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</si>
  <si>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</si>
  <si>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</si>
  <si>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</si>
  <si>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</si>
  <si>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</si>
  <si>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</si>
  <si>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</si>
  <si>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</si>
  <si>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</si>
  <si>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</si>
  <si>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</si>
  <si>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</si>
  <si>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</si>
  <si>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</si>
  <si>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</si>
  <si>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</si>
  <si>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</si>
  <si>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</si>
  <si>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</si>
  <si>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</si>
  <si>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</si>
  <si>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</si>
  <si>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</si>
  <si>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</si>
  <si>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</si>
  <si>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</si>
  <si>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</si>
  <si>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</si>
  <si>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</si>
  <si>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</si>
  <si>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</si>
  <si>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</si>
  <si>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</si>
  <si>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</si>
  <si>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</si>
  <si>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</si>
  <si>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</si>
  <si>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</si>
  <si>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</si>
  <si>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</si>
  <si>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</si>
  <si>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</si>
  <si>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</si>
  <si>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</si>
  <si>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</si>
  <si>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</si>
  <si>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</si>
  <si>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</si>
  <si>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</si>
  <si>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</si>
  <si>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</si>
  <si>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</si>
  <si>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</si>
  <si>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</si>
  <si>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</si>
  <si>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</si>
  <si>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</si>
  <si>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</si>
  <si>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</si>
  <si>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</si>
  <si>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</si>
  <si>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</si>
  <si>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</si>
  <si>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</si>
  <si>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</si>
  <si>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</si>
  <si>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</si>
  <si>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</si>
  <si>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</si>
  <si>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</si>
  <si>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</si>
  <si>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</si>
  <si>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</si>
  <si>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</si>
  <si>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</si>
  <si>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</si>
  <si>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</si>
  <si>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</si>
  <si>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</si>
  <si>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</si>
  <si>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</si>
  <si>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</si>
  <si>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</si>
  <si>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</si>
  <si>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</si>
  <si>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</si>
  <si>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Azusa Adult School</t>
  </si>
  <si>
    <t>Claremont Adult School</t>
  </si>
  <si>
    <t>Duarte Adult School</t>
  </si>
  <si>
    <t>Glendora Adult School</t>
  </si>
  <si>
    <t>Monrovia Community Adult School</t>
  </si>
  <si>
    <t>Citrus College</t>
  </si>
  <si>
    <t>n/a</t>
  </si>
  <si>
    <t>The College does not currently collect this information.  Work will include developing a plan to capture this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</si>
</sst>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%"/>
  </numFmts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color rgb="FF0070C0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4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0" fontId="7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01">
    <xf numFmtId="0" fontId="0" fillId="0" borderId="0" xfId="0"/>
    <xf numFmtId="165" fontId="19" fillId="0" borderId="10" xfId="4" quotePrefix="1" applyNumberFormat="1" applyFont="1" applyBorder="1" applyAlignment="1">
      <alignment horizontal="center" vertical="center"/>
    </xf>
    <xf numFmtId="0" fontId="19" fillId="0" borderId="0" xfId="0" quotePrefix="1" applyNumberFormat="1" applyFont="1"/>
    <xf numFmtId="0" fontId="7" fillId="0" borderId="11" xfId="5" applyFont="1" applyFill="1" applyBorder="1" applyAlignment="1">
      <alignment wrapText="1"/>
    </xf>
    <xf numFmtId="0" fontId="7" fillId="0" borderId="0" xfId="5" applyFont="1" applyFill="1" applyBorder="1" applyAlignment="1">
      <alignment wrapText="1"/>
    </xf>
    <xf numFmtId="0" fontId="19" fillId="0" borderId="11" xfId="0" quotePrefix="1" applyNumberFormat="1" applyFont="1" applyBorder="1"/>
    <xf numFmtId="0" fontId="4" fillId="0" borderId="0" xfId="0" applyFont="1"/>
    <xf numFmtId="0" fontId="17" fillId="2" borderId="0" xfId="0" applyFont="1" applyFill="1" applyProtection="1">
      <protection hidden="1"/>
    </xf>
    <xf numFmtId="0" fontId="16" fillId="2" borderId="0" xfId="0" applyFont="1" applyFill="1" applyAlignment="1" applyProtection="1">
      <alignment vertical="top" wrapText="1"/>
      <protection hidden="1"/>
    </xf>
    <xf numFmtId="0" fontId="17" fillId="2" borderId="0" xfId="0" applyFont="1" applyFill="1" applyAlignment="1" applyProtection="1">
      <protection hidden="1"/>
    </xf>
    <xf numFmtId="0" fontId="20" fillId="2" borderId="0" xfId="3" applyFont="1" applyFill="1" applyBorder="1" applyAlignment="1" applyProtection="1">
      <alignment horizontal="left"/>
      <protection hidden="1"/>
    </xf>
    <xf numFmtId="0" fontId="16" fillId="2" borderId="0" xfId="0" applyFont="1" applyFill="1" applyAlignment="1" applyProtection="1">
      <alignment wrapText="1"/>
      <protection hidden="1"/>
    </xf>
    <xf numFmtId="0" fontId="20" fillId="2" borderId="0" xfId="3" applyFont="1" applyFill="1" applyProtection="1">
      <protection hidden="1"/>
    </xf>
    <xf numFmtId="0" fontId="22" fillId="2" borderId="0" xfId="3" applyFont="1" applyFill="1" applyAlignment="1" applyProtection="1">
      <alignment horizontal="left" vertical="top" wrapText="1"/>
      <protection hidden="1"/>
    </xf>
    <xf numFmtId="0" fontId="22" fillId="2" borderId="0" xfId="3" applyFont="1" applyFill="1" applyProtection="1">
      <protection hidden="1"/>
    </xf>
    <xf numFmtId="0" fontId="20" fillId="2" borderId="0" xfId="3" applyFont="1" applyFill="1" applyAlignment="1" applyProtection="1">
      <alignment horizontal="right" vertical="center"/>
      <protection hidden="1"/>
    </xf>
    <xf numFmtId="0" fontId="4" fillId="2" borderId="0" xfId="3" applyFont="1" applyFill="1" applyBorder="1" applyProtection="1">
      <protection hidden="1"/>
    </xf>
    <xf numFmtId="0" fontId="4" fillId="2" borderId="0" xfId="3" applyFont="1" applyFill="1" applyProtection="1">
      <protection hidden="1"/>
    </xf>
    <xf numFmtId="0" fontId="4" fillId="2" borderId="2" xfId="3" applyFont="1" applyFill="1" applyBorder="1" applyProtection="1">
      <protection hidden="1"/>
    </xf>
    <xf numFmtId="0" fontId="4" fillId="2" borderId="3" xfId="3" applyFont="1" applyFill="1" applyBorder="1" applyProtection="1">
      <protection hidden="1"/>
    </xf>
    <xf numFmtId="0" fontId="8" fillId="2" borderId="4" xfId="3" applyFont="1" applyFill="1" applyBorder="1" applyAlignment="1" applyProtection="1">
      <alignment vertical="center" wrapText="1"/>
      <protection hidden="1"/>
    </xf>
    <xf numFmtId="164" fontId="8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4" fillId="2" borderId="5" xfId="3" applyFont="1" applyFill="1" applyBorder="1" applyProtection="1">
      <protection hidden="1"/>
    </xf>
    <xf numFmtId="0" fontId="4" fillId="2" borderId="6" xfId="3" applyFont="1" applyFill="1" applyBorder="1" applyProtection="1">
      <protection hidden="1"/>
    </xf>
    <xf numFmtId="0" fontId="10" fillId="2" borderId="0" xfId="3" applyFont="1" applyFill="1" applyBorder="1" applyAlignment="1" applyProtection="1">
      <alignment horizontal="center" vertical="center" wrapText="1"/>
      <protection hidden="1"/>
    </xf>
    <xf numFmtId="0" fontId="4" fillId="2" borderId="8" xfId="3" applyFont="1" applyFill="1" applyBorder="1" applyProtection="1">
      <protection hidden="1"/>
    </xf>
    <xf numFmtId="0" fontId="11" fillId="2" borderId="0" xfId="3" applyFont="1" applyFill="1" applyAlignment="1" applyProtection="1">
      <alignment wrapText="1"/>
      <protection hidden="1"/>
    </xf>
    <xf numFmtId="0" fontId="11" fillId="2" borderId="6" xfId="3" applyFont="1" applyFill="1" applyBorder="1" applyAlignment="1" applyProtection="1">
      <alignment wrapText="1"/>
      <protection hidden="1"/>
    </xf>
    <xf numFmtId="0" fontId="12" fillId="2" borderId="0" xfId="3" applyFont="1" applyFill="1" applyBorder="1" applyAlignment="1" applyProtection="1">
      <alignment horizontal="center" vertical="center" wrapText="1"/>
      <protection hidden="1"/>
    </xf>
    <xf numFmtId="0" fontId="12" fillId="2" borderId="8" xfId="3" applyFont="1" applyFill="1" applyBorder="1" applyAlignment="1" applyProtection="1">
      <alignment horizontal="center" vertical="center" wrapText="1"/>
      <protection hidden="1"/>
    </xf>
    <xf numFmtId="0" fontId="11" fillId="2" borderId="0" xfId="3" applyFont="1" applyFill="1" applyProtection="1">
      <protection hidden="1"/>
    </xf>
    <xf numFmtId="0" fontId="11" fillId="2" borderId="6" xfId="3" applyFont="1" applyFill="1" applyBorder="1" applyProtection="1">
      <protection hidden="1"/>
    </xf>
    <xf numFmtId="0" fontId="13" fillId="2" borderId="0" xfId="3" applyFont="1" applyFill="1" applyBorder="1" applyAlignment="1" applyProtection="1">
      <alignment horizontal="left" vertical="center" wrapText="1"/>
      <protection hidden="1"/>
    </xf>
    <xf numFmtId="164" fontId="6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3" applyFont="1" applyFill="1" applyAlignment="1" applyProtection="1">
      <alignment vertical="center"/>
      <protection hidden="1"/>
    </xf>
    <xf numFmtId="0" fontId="11" fillId="2" borderId="6" xfId="3" applyFont="1" applyFill="1" applyBorder="1" applyAlignment="1" applyProtection="1">
      <alignment vertical="center"/>
      <protection hidden="1"/>
    </xf>
    <xf numFmtId="0" fontId="4" fillId="2" borderId="0" xfId="3" applyFont="1" applyFill="1" applyBorder="1" applyAlignment="1" applyProtection="1">
      <alignment vertical="center"/>
      <protection hidden="1"/>
    </xf>
    <xf numFmtId="0" fontId="7" fillId="5" borderId="1" xfId="1" applyNumberFormat="1" applyFont="1" applyFill="1" applyBorder="1" applyAlignment="1" applyProtection="1">
      <alignment horizontal="center" vertical="center"/>
      <protection hidden="1"/>
    </xf>
    <xf numFmtId="1" fontId="4" fillId="2" borderId="0" xfId="3" applyNumberFormat="1" applyFont="1" applyFill="1" applyBorder="1" applyAlignment="1" applyProtection="1">
      <alignment horizontal="center" vertical="center"/>
      <protection hidden="1"/>
    </xf>
    <xf numFmtId="9" fontId="15" fillId="4" borderId="1" xfId="2" applyFont="1" applyFill="1" applyBorder="1" applyAlignment="1" applyProtection="1">
      <alignment horizontal="center" vertical="center"/>
      <protection hidden="1"/>
    </xf>
    <xf numFmtId="0" fontId="11" fillId="2" borderId="8" xfId="3" applyFont="1" applyFill="1" applyBorder="1" applyAlignment="1" applyProtection="1">
      <alignment vertical="center"/>
      <protection hidden="1"/>
    </xf>
    <xf numFmtId="0" fontId="22" fillId="2" borderId="0" xfId="3" applyFont="1" applyFill="1" applyBorder="1" applyProtection="1">
      <protection hidden="1"/>
    </xf>
    <xf numFmtId="0" fontId="22" fillId="2" borderId="6" xfId="3" applyFont="1" applyFill="1" applyBorder="1" applyProtection="1">
      <protection hidden="1"/>
    </xf>
    <xf numFmtId="166" fontId="12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4" fillId="2" borderId="0" xfId="3" applyFont="1" applyFill="1" applyAlignment="1" applyProtection="1">
      <alignment horizontal="left" vertical="top"/>
      <protection hidden="1"/>
    </xf>
    <xf numFmtId="164" fontId="5" fillId="2" borderId="0" xfId="3" applyNumberFormat="1" applyFont="1" applyFill="1" applyProtection="1">
      <protection hidden="1"/>
    </xf>
    <xf numFmtId="0" fontId="17" fillId="0" borderId="0" xfId="0" applyFont="1" applyAlignment="1" applyProtection="1">
      <alignment horizontal="left" wrapText="1" indent="1"/>
      <protection hidden="1"/>
    </xf>
    <xf numFmtId="0" fontId="4" fillId="2" borderId="13" xfId="3" applyFont="1" applyFill="1" applyBorder="1" applyProtection="1">
      <protection hidden="1"/>
    </xf>
    <xf numFmtId="0" fontId="4" fillId="2" borderId="10" xfId="3" applyFont="1" applyFill="1" applyBorder="1" applyProtection="1">
      <protection hidden="1"/>
    </xf>
    <xf numFmtId="1" fontId="4" fillId="2" borderId="10" xfId="3" applyNumberFormat="1" applyFont="1" applyFill="1" applyBorder="1" applyAlignment="1" applyProtection="1">
      <alignment horizontal="center"/>
      <protection hidden="1"/>
    </xf>
    <xf numFmtId="164" fontId="5" fillId="2" borderId="10" xfId="3" applyNumberFormat="1" applyFont="1" applyFill="1" applyBorder="1" applyAlignment="1" applyProtection="1">
      <alignment horizontal="center"/>
      <protection hidden="1"/>
    </xf>
    <xf numFmtId="0" fontId="4" fillId="2" borderId="14" xfId="3" applyFont="1" applyFill="1" applyBorder="1" applyProtection="1">
      <protection hidden="1"/>
    </xf>
    <xf numFmtId="1" fontId="4" fillId="2" borderId="0" xfId="3" applyNumberFormat="1" applyFont="1" applyFill="1" applyProtection="1">
      <protection hidden="1"/>
    </xf>
    <xf numFmtId="1" fontId="4" fillId="2" borderId="0" xfId="3" applyNumberFormat="1" applyFont="1" applyFill="1" applyBorder="1" applyProtection="1">
      <protection hidden="1"/>
    </xf>
    <xf numFmtId="164" fontId="5" fillId="2" borderId="0" xfId="3" applyNumberFormat="1" applyFont="1" applyFill="1" applyAlignment="1" applyProtection="1">
      <alignment horizontal="center"/>
      <protection hidden="1"/>
    </xf>
    <xf numFmtId="0" fontId="17" fillId="2" borderId="0" xfId="0" applyFont="1" applyFill="1" applyAlignment="1" applyProtection="1">
      <alignment horizontal="center"/>
      <protection hidden="1"/>
    </xf>
    <xf numFmtId="9" fontId="15" fillId="3" borderId="1" xfId="2" applyFont="1" applyFill="1" applyBorder="1" applyAlignment="1" applyProtection="1">
      <alignment horizontal="left" vertical="top"/>
      <protection locked="0"/>
    </xf>
    <xf numFmtId="0" fontId="17" fillId="2" borderId="0" xfId="0" applyFont="1" applyFill="1" applyBorder="1" applyProtection="1">
      <protection hidden="1"/>
    </xf>
    <xf numFmtId="164" fontId="21" fillId="2" borderId="0" xfId="1" applyNumberFormat="1" applyFont="1" applyFill="1" applyBorder="1" applyAlignment="1" applyProtection="1">
      <alignment vertical="center"/>
      <protection hidden="1"/>
    </xf>
    <xf numFmtId="164" fontId="14" fillId="2" borderId="0" xfId="1" applyNumberFormat="1" applyFont="1" applyFill="1" applyBorder="1" applyAlignment="1" applyProtection="1">
      <alignment vertical="center"/>
      <protection hidden="1"/>
    </xf>
    <xf numFmtId="0" fontId="4" fillId="2" borderId="0" xfId="3" applyFont="1" applyFill="1" applyBorder="1" applyAlignment="1" applyProtection="1">
      <alignment horizontal="left" vertical="top" wrapText="1"/>
      <protection hidden="1"/>
    </xf>
    <xf numFmtId="164" fontId="5" fillId="2" borderId="0" xfId="3" applyNumberFormat="1" applyFont="1" applyFill="1" applyBorder="1" applyAlignment="1" applyProtection="1">
      <alignment horizontal="left" vertical="top" wrapText="1"/>
      <protection hidden="1"/>
    </xf>
    <xf numFmtId="0" fontId="8" fillId="2" borderId="3" xfId="3" applyFont="1" applyFill="1" applyBorder="1" applyAlignment="1" applyProtection="1">
      <alignment vertical="center" wrapText="1"/>
      <protection hidden="1"/>
    </xf>
    <xf numFmtId="1" fontId="14" fillId="2" borderId="0" xfId="3" applyNumberFormat="1" applyFont="1" applyFill="1" applyBorder="1" applyAlignment="1" applyProtection="1">
      <alignment horizontal="center" vertical="center"/>
      <protection hidden="1"/>
    </xf>
    <xf numFmtId="9" fontId="4" fillId="5" borderId="1" xfId="2" applyFont="1" applyFill="1" applyBorder="1" applyAlignment="1" applyProtection="1">
      <alignment horizontal="center" vertical="center"/>
      <protection hidden="1"/>
    </xf>
    <xf numFmtId="0" fontId="26" fillId="2" borderId="0" xfId="3" applyFont="1" applyFill="1" applyBorder="1" applyAlignment="1" applyProtection="1">
      <alignment horizontal="center" vertical="center" wrapText="1"/>
      <protection hidden="1"/>
    </xf>
    <xf numFmtId="0" fontId="14" fillId="2" borderId="0" xfId="3" applyFont="1" applyFill="1" applyProtection="1">
      <protection hidden="1"/>
    </xf>
    <xf numFmtId="0" fontId="14" fillId="3" borderId="1" xfId="1" applyNumberFormat="1" applyFont="1" applyFill="1" applyBorder="1" applyAlignment="1" applyProtection="1">
      <alignment horizontal="center" vertical="center"/>
      <protection locked="0"/>
    </xf>
    <xf numFmtId="0" fontId="14" fillId="2" borderId="0" xfId="3" applyFont="1" applyFill="1" applyProtection="1">
      <protection locked="0"/>
    </xf>
    <xf numFmtId="0" fontId="1" fillId="0" borderId="0" xfId="0" applyFont="1" applyAlignment="1">
      <alignment vertical="center" wrapText="1"/>
    </xf>
    <xf numFmtId="0" fontId="10" fillId="2" borderId="7" xfId="3" applyFont="1" applyFill="1" applyBorder="1" applyAlignment="1" applyProtection="1">
      <alignment horizontal="center" vertical="center" wrapText="1"/>
      <protection hidden="1"/>
    </xf>
    <xf numFmtId="0" fontId="10" fillId="2" borderId="9" xfId="3" applyFont="1" applyFill="1" applyBorder="1" applyAlignment="1" applyProtection="1">
      <alignment horizontal="center" vertical="center" wrapText="1"/>
      <protection hidden="1"/>
    </xf>
    <xf numFmtId="0" fontId="10" fillId="2" borderId="12" xfId="3" applyFont="1" applyFill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left" vertical="top" wrapText="1"/>
      <protection hidden="1"/>
    </xf>
    <xf numFmtId="0" fontId="20" fillId="2" borderId="10" xfId="3" applyFont="1" applyFill="1" applyBorder="1" applyAlignment="1" applyProtection="1">
      <alignment horizontal="left" vertical="center" wrapText="1"/>
      <protection hidden="1"/>
    </xf>
    <xf numFmtId="0" fontId="24" fillId="2" borderId="15" xfId="3" applyFont="1" applyFill="1" applyBorder="1" applyAlignment="1" applyProtection="1">
      <alignment horizontal="left" vertical="center" wrapText="1" indent="1"/>
      <protection hidden="1"/>
    </xf>
    <xf numFmtId="0" fontId="24" fillId="2" borderId="16" xfId="3" applyFont="1" applyFill="1" applyBorder="1" applyAlignment="1" applyProtection="1">
      <alignment horizontal="left" vertical="center" wrapText="1" indent="1"/>
      <protection hidden="1"/>
    </xf>
    <xf numFmtId="0" fontId="24" fillId="2" borderId="17" xfId="3" applyFont="1" applyFill="1" applyBorder="1" applyAlignment="1" applyProtection="1">
      <alignment horizontal="left" vertical="center" wrapText="1" indent="1"/>
      <protection hidden="1"/>
    </xf>
    <xf numFmtId="0" fontId="25" fillId="3" borderId="15" xfId="3" applyFont="1" applyFill="1" applyBorder="1" applyAlignment="1" applyProtection="1">
      <alignment horizontal="center" vertical="center"/>
      <protection locked="0"/>
    </xf>
    <xf numFmtId="0" fontId="25" fillId="3" borderId="16" xfId="3" applyFont="1" applyFill="1" applyBorder="1" applyAlignment="1" applyProtection="1">
      <alignment horizontal="center" vertical="center"/>
      <protection locked="0"/>
    </xf>
    <xf numFmtId="0" fontId="25" fillId="3" borderId="17" xfId="3" applyFont="1" applyFill="1" applyBorder="1" applyAlignment="1" applyProtection="1">
      <alignment horizontal="center" vertical="center"/>
      <protection locked="0"/>
    </xf>
    <xf numFmtId="0" fontId="21" fillId="2" borderId="0" xfId="3" applyFont="1" applyFill="1" applyBorder="1" applyAlignment="1" applyProtection="1">
      <alignment horizontal="left" vertical="top" wrapText="1"/>
      <protection hidden="1"/>
    </xf>
    <xf numFmtId="0" fontId="21" fillId="2" borderId="0" xfId="3" applyFont="1" applyFill="1" applyAlignment="1" applyProtection="1">
      <alignment horizontal="left" vertical="center"/>
      <protection hidden="1"/>
    </xf>
    <xf numFmtId="0" fontId="24" fillId="2" borderId="15" xfId="3" applyFont="1" applyFill="1" applyBorder="1" applyAlignment="1" applyProtection="1">
      <alignment horizontal="left" vertical="center" indent="1"/>
      <protection hidden="1"/>
    </xf>
    <xf numFmtId="0" fontId="24" fillId="2" borderId="16" xfId="3" applyFont="1" applyFill="1" applyBorder="1" applyAlignment="1" applyProtection="1">
      <alignment horizontal="left" vertical="center" indent="1"/>
      <protection hidden="1"/>
    </xf>
    <xf numFmtId="0" fontId="24" fillId="2" borderId="17" xfId="3" applyFont="1" applyFill="1" applyBorder="1" applyAlignment="1" applyProtection="1">
      <alignment horizontal="left" vertical="center" indent="1"/>
      <protection hidden="1"/>
    </xf>
    <xf numFmtId="0" fontId="4" fillId="2" borderId="0" xfId="3" applyFont="1" applyFill="1" applyBorder="1" applyAlignment="1" applyProtection="1">
      <alignment horizontal="center"/>
      <protection hidden="1"/>
    </xf>
    <xf numFmtId="0" fontId="27" fillId="2" borderId="0" xfId="0" applyFont="1" applyFill="1" applyAlignment="1" applyProtection="1">
      <alignment horizontal="left" vertical="center" wrapText="1" indent="5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164" fontId="21" fillId="5" borderId="18" xfId="1" applyNumberFormat="1" applyFont="1" applyFill="1" applyBorder="1" applyAlignment="1" applyProtection="1">
      <alignment horizontal="center" vertical="center"/>
      <protection hidden="1"/>
    </xf>
    <xf numFmtId="164" fontId="21" fillId="5" borderId="19" xfId="1" applyNumberFormat="1" applyFont="1" applyFill="1" applyBorder="1" applyAlignment="1" applyProtection="1">
      <alignment horizontal="center" vertical="center"/>
      <protection hidden="1"/>
    </xf>
    <xf numFmtId="164" fontId="21" fillId="5" borderId="20" xfId="1" applyNumberFormat="1" applyFont="1" applyFill="1" applyBorder="1" applyAlignment="1" applyProtection="1">
      <alignment horizontal="center" vertical="center"/>
      <protection hidden="1"/>
    </xf>
    <xf numFmtId="0" fontId="21" fillId="2" borderId="0" xfId="3" applyFont="1" applyFill="1" applyBorder="1" applyAlignment="1" applyProtection="1">
      <alignment horizontal="left" vertical="center"/>
      <protection hidden="1"/>
    </xf>
    <xf numFmtId="0" fontId="10" fillId="2" borderId="21" xfId="3" applyFont="1" applyFill="1" applyBorder="1" applyAlignment="1" applyProtection="1">
      <alignment horizontal="center" vertical="center" wrapText="1"/>
      <protection hidden="1"/>
    </xf>
    <xf numFmtId="0" fontId="10" fillId="2" borderId="22" xfId="3" applyFont="1" applyFill="1" applyBorder="1" applyAlignment="1" applyProtection="1">
      <alignment horizontal="center" vertical="center" wrapText="1"/>
      <protection hidden="1"/>
    </xf>
    <xf numFmtId="0" fontId="10" fillId="2" borderId="23" xfId="3" applyFont="1" applyFill="1" applyBorder="1" applyAlignment="1" applyProtection="1">
      <alignment horizontal="center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</cellXfs>
  <cellStyles count="14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Users\ghill\Documents\Spreadsheets\REV3%20AB104_MemberAllocationsForm_150830_v3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Users\Monrovia\Downloads\Azusa_Performance%20Measures%206..1%20and%206.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dConsorti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</sheetNames>
    <sheetDataSet>
      <sheetData sheetId="0"/>
      <sheetData sheetId="1"/>
      <sheetData sheetId="2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3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4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5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6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7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8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9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0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1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2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3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4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5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6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7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8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19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20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  <sheetData sheetId="21">
        <row r="26">
          <cell r="G26">
            <v>0</v>
          </cell>
          <cell r="I26">
            <v>0</v>
          </cell>
        </row>
        <row r="28">
          <cell r="G28">
            <v>0</v>
          </cell>
          <cell r="I28">
            <v>0</v>
          </cell>
        </row>
        <row r="49">
          <cell r="G49">
            <v>0</v>
          </cell>
          <cell r="I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B10" workbookViewId="0">
      <selection sqref="A1:XFD104857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14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14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14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14" ht="42" customHeight="1" x14ac:dyDescent="0.7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65">
      <c r="B8" s="82" t="s">
        <v>13</v>
      </c>
      <c r="C8" s="82"/>
      <c r="D8" s="15"/>
      <c r="E8" s="78" t="s">
        <v>24</v>
      </c>
      <c r="F8" s="79"/>
      <c r="G8" s="79"/>
      <c r="H8" s="79"/>
      <c r="I8" s="79"/>
      <c r="J8" s="79"/>
      <c r="K8" s="80"/>
      <c r="L8" s="8"/>
      <c r="M8" s="8"/>
    </row>
    <row r="9" spans="1:14" ht="15" customHeight="1" x14ac:dyDescent="0.7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65">
      <c r="A10" s="16"/>
      <c r="B10" s="73" t="s">
        <v>87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</row>
    <row r="11" spans="1:14" ht="8.15" customHeight="1" x14ac:dyDescent="0.65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65">
      <c r="A12" s="17"/>
      <c r="B12" s="23"/>
      <c r="C12" s="86"/>
      <c r="D12" s="86"/>
      <c r="E12" s="86"/>
      <c r="F12" s="16"/>
      <c r="G12" s="70" t="s">
        <v>11</v>
      </c>
      <c r="H12" s="24"/>
      <c r="I12" s="70" t="s">
        <v>12</v>
      </c>
      <c r="J12" s="24"/>
      <c r="K12" s="88" t="s">
        <v>90</v>
      </c>
      <c r="L12" s="24"/>
      <c r="M12" s="70" t="s">
        <v>92</v>
      </c>
      <c r="N12" s="25"/>
    </row>
    <row r="13" spans="1:14" ht="15.95" customHeight="1" x14ac:dyDescent="0.65">
      <c r="A13" s="17"/>
      <c r="B13" s="23"/>
      <c r="C13" s="86"/>
      <c r="D13" s="86"/>
      <c r="E13" s="86"/>
      <c r="F13" s="16"/>
      <c r="G13" s="71"/>
      <c r="H13" s="16"/>
      <c r="I13" s="71"/>
      <c r="J13" s="16"/>
      <c r="K13" s="89"/>
      <c r="L13" s="16"/>
      <c r="M13" s="71"/>
      <c r="N13" s="25"/>
    </row>
    <row r="14" spans="1:14" ht="15.95" customHeight="1" x14ac:dyDescent="0.65">
      <c r="A14" s="26"/>
      <c r="B14" s="27"/>
      <c r="C14" s="86"/>
      <c r="D14" s="86"/>
      <c r="E14" s="86"/>
      <c r="F14" s="28"/>
      <c r="G14" s="72"/>
      <c r="H14" s="28"/>
      <c r="I14" s="72"/>
      <c r="J14" s="28"/>
      <c r="K14" s="90"/>
      <c r="L14" s="28"/>
      <c r="M14" s="72"/>
      <c r="N14" s="29"/>
    </row>
    <row r="15" spans="1:14" ht="6" customHeight="1" x14ac:dyDescent="0.65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5" customHeight="1" x14ac:dyDescent="0.65">
      <c r="A16" s="34"/>
      <c r="B16" s="35"/>
      <c r="C16" s="83" t="s">
        <v>94</v>
      </c>
      <c r="D16" s="84"/>
      <c r="E16" s="85"/>
      <c r="F16" s="36"/>
      <c r="G16" s="37">
        <f>SUM(Azusa!G18,Claremont!G18,Duarte!G18,Glendora!G18,Monrovia!G18,Citrus!G18,Sheet7!G18,Sheet8!G18,Sheet9!G18,Sheet10!G18,Sheet11!G18,Sheet12!G18,Sheet13!G18,Sheet14!G18,Sheet15!G18,Sheet16!G18,Sheet17!G18,Sheet18!G18,Sheet19!G18,Sheet20!G18)</f>
        <v>21872</v>
      </c>
      <c r="H16" s="38"/>
      <c r="I16" s="37">
        <f>SUM(Azusa!I18,Claremont!I18,Duarte!I18,Glendora!I18,Monrovia!I18,Citrus!I18,Sheet7!I18,Sheet8!I18,Sheet9!I18,Sheet10!I18,Sheet11!I18,Sheet12!I18,Sheet13!I18,Sheet14!I18,Sheet15!I18,Sheet16!I18,Sheet17!I18,Sheet18!I18,Sheet19!I18,Sheet20!I18)</f>
        <v>22580</v>
      </c>
      <c r="J16" s="36"/>
      <c r="K16" s="39">
        <f>IFERROR((I16-G16)/G16,"")</f>
        <v>3.2370153621068029E-2</v>
      </c>
      <c r="L16" s="36"/>
      <c r="M16" s="56"/>
      <c r="N16" s="40"/>
    </row>
    <row r="17" spans="1:33" s="17" customFormat="1" ht="5.15" customHeight="1" x14ac:dyDescent="0.65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44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5"/>
      <c r="AF17" s="16"/>
      <c r="AG17" s="16"/>
    </row>
    <row r="18" spans="1:33" ht="23.15" customHeight="1" x14ac:dyDescent="0.65">
      <c r="A18" s="34"/>
      <c r="B18" s="35"/>
      <c r="C18" s="83" t="s">
        <v>89</v>
      </c>
      <c r="D18" s="84"/>
      <c r="E18" s="85"/>
      <c r="F18" s="36"/>
      <c r="G18" s="37">
        <f>SUM(Azusa!G20,Claremont!G20,Duarte!G20,Glendora!G20,Monrovia!G20,Citrus!G20,Sheet7!G20,Sheet8!G20,Sheet9!G20,Sheet10!G20,Sheet11!G20,Sheet12!G20,Sheet13!G20,Sheet14!G20,Sheet15!G20,Sheet16!G20,Sheet17!G20,Sheet18!G20,Sheet19!G20,Sheet20!G20)</f>
        <v>7575</v>
      </c>
      <c r="H18" s="38"/>
      <c r="I18" s="37">
        <f>SUM(Azusa!I20,Claremont!I20,Duarte!I20,Glendora!I20,Monrovia!I20,Citrus!I20,Sheet7!I20,Sheet8!I20,Sheet9!I20,Sheet10!I20,Sheet11!I20,Sheet12!I20,Sheet13!I20,Sheet14!I20,Sheet15!I20,Sheet16!I20,Sheet17!I20,Sheet18!I20,Sheet19!I20,Sheet20!I20)</f>
        <v>8163</v>
      </c>
      <c r="J18" s="36"/>
      <c r="K18" s="39">
        <f>IFERROR((I18-G18)/G18,"")</f>
        <v>7.7623762376237623E-2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95</v>
      </c>
      <c r="D20" s="84"/>
      <c r="E20" s="85"/>
      <c r="F20" s="36"/>
      <c r="G20" s="37">
        <f>SUM(Azusa!G22,Claremont!G22,Duarte!G22,Glendora!G22,Monrovia!G22,Citrus!G22,Sheet7!G22,Sheet8!G22,Sheet9!G22,Sheet10!G22,Sheet11!G22,Sheet12!G22,Sheet13!G22,Sheet14!G22,Sheet15!G22,Sheet16!G22,Sheet17!G22,Sheet18!G22,Sheet19!G22,Sheet20!G22)</f>
        <v>63</v>
      </c>
      <c r="H20" s="38"/>
      <c r="I20" s="37">
        <f>SUM(Azusa!I22,Claremont!I22,Duarte!I22,Glendora!I22,Monrovia!I22,Citrus!I22,Sheet7!I22,Sheet8!I22,Sheet9!I22,Sheet10!I22,Sheet11!I22,Sheet12!I22,Sheet13!I22,Sheet14!I22,Sheet15!I22,Sheet16!I22,Sheet17!I22,Sheet18!I22,Sheet19!I22,Sheet20!I22)</f>
        <v>494</v>
      </c>
      <c r="J20" s="36"/>
      <c r="K20" s="39">
        <f>IFERROR((I20-G20)/G20,"")</f>
        <v>6.8412698412698409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96</v>
      </c>
      <c r="D22" s="84"/>
      <c r="E22" s="85"/>
      <c r="F22" s="36"/>
      <c r="G22" s="37">
        <f>SUM(Azusa!G24,Claremont!G24,Duarte!G24,Glendora!G24,Monrovia!G24,Citrus!G24,Sheet7!G24,Sheet8!G24,Sheet9!G24,Sheet10!G24,Sheet11!G24,Sheet12!G24,Sheet13!G24,Sheet14!G24,Sheet15!G24,Sheet16!G24,Sheet17!G24,Sheet18!G24,Sheet19!G24,Sheet20!G24)</f>
        <v>59</v>
      </c>
      <c r="H22" s="38"/>
      <c r="I22" s="37">
        <f>SUM(Azusa!I24,Claremont!I24,Duarte!I24,Glendora!I24,Monrovia!I24,Citrus!I24,Sheet7!I24,Sheet8!I24,Sheet9!I24,Sheet10!I24,Sheet11!I24,Sheet12!I24,Sheet13!I24,Sheet14!I24,Sheet15!I24,Sheet16!I24,Sheet17!I24,Sheet18!I24,Sheet19!I24,Sheet20!I24)</f>
        <v>105</v>
      </c>
      <c r="J22" s="36"/>
      <c r="K22" s="39">
        <f>IFERROR((I22-G22)/G22,"")</f>
        <v>0.77966101694915257</v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97</v>
      </c>
      <c r="D24" s="84"/>
      <c r="E24" s="85"/>
      <c r="F24" s="36"/>
      <c r="G24" s="37">
        <f>SUM(Azusa!G26,Claremont!G26,Duarte!G26,Glendora!G26,Monrovia!G26,Citrus!G26,Sheet7!G26,Sheet8!G26,Sheet9!G26,Sheet10!G26,Sheet11!G26,Sheet12!G26,Sheet13!G26,Sheet14!G26,Sheet15!G26,Sheet16!G26,Sheet17!G26,Sheet18!G26,Sheet19!G26,Sheet20!G26)</f>
        <v>0</v>
      </c>
      <c r="H24" s="38"/>
      <c r="I24" s="37">
        <f>SUM(Azusa!I26,Claremont!I26,Duarte!I26,Glendora!I26,Monrovia!I26,Citrus!I26,Sheet7!I26,Sheet8!I26,Sheet9!I26,Sheet10!I26,Sheet11!I26,Sheet12!I26,Sheet13!I26,Sheet14!I26,Sheet15!I26,Sheet16!I26,Sheet17!I26,Sheet18!I26,Sheet19!I26,Sheet20!I26)</f>
        <v>0</v>
      </c>
      <c r="J24" s="36"/>
      <c r="K24" s="39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98</v>
      </c>
      <c r="D26" s="84"/>
      <c r="E26" s="85"/>
      <c r="F26" s="36"/>
      <c r="G26" s="37">
        <f>SUM(Azusa!G28,Claremont!G28,Duarte!G28,Glendora!G28,Monrovia!G28,Citrus!G28,Sheet7!G28,Sheet8!G28,Sheet9!G28,Sheet10!G28,Sheet11!G28,Sheet12!G28,Sheet13!G28,Sheet14!G28,Sheet15!G28,Sheet16!G28,Sheet17!G28,Sheet18!G28,Sheet19!G28,Sheet20!G28)</f>
        <v>744</v>
      </c>
      <c r="H26" s="38"/>
      <c r="I26" s="37">
        <f>SUM(Azusa!I28,Claremont!I28,Duarte!I28,Glendora!I28,Monrovia!I28,Citrus!I28,Sheet7!I28,Sheet8!I28,Sheet9!I28,Sheet10!I28,Sheet11!I28,Sheet12!I28,Sheet13!I28,Sheet14!I28,Sheet15!I28,Sheet16!I28,Sheet17!I28,Sheet18!I28,Sheet19!I28,Sheet20!I28)</f>
        <v>811</v>
      </c>
      <c r="J26" s="36"/>
      <c r="K26" s="39">
        <f>IFERROR((I26-G26)/G26,"")</f>
        <v>9.0053763440860218E-2</v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99</v>
      </c>
      <c r="D28" s="84"/>
      <c r="E28" s="85"/>
      <c r="F28" s="36"/>
      <c r="G28" s="37">
        <f>SUM(Azusa!G30,Claremont!G30,Duarte!G30,Glendora!G30,Monrovia!G30,Citrus!G30,Sheet7!G30,Sheet8!G30,Sheet9!G30,Sheet10!G30,Sheet11!G30,Sheet12!G30,Sheet13!G30,Sheet14!G30,Sheet15!G30,Sheet16!G30,Sheet17!G30,Sheet18!G30,Sheet19!G30,Sheet20!G30)</f>
        <v>0</v>
      </c>
      <c r="H28" s="38"/>
      <c r="I28" s="37">
        <f>SUM(Azusa!I30,Claremont!I30,Duarte!I30,Glendora!I30,Monrovia!I30,Citrus!I30,Sheet7!I30,Sheet8!I30,Sheet9!I30,Sheet10!I30,Sheet11!I30,Sheet12!I30,Sheet13!I30,Sheet14!I30,Sheet15!I30,Sheet16!I30,Sheet17!I30,Sheet18!I30,Sheet19!I30,Sheet20!I30)</f>
        <v>2</v>
      </c>
      <c r="J28" s="36"/>
      <c r="K28" s="39" t="str">
        <f>IFERROR((I28-G28)/G28,"")</f>
        <v/>
      </c>
      <c r="L28" s="36"/>
      <c r="M28" s="56"/>
      <c r="N28" s="40"/>
      <c r="O28" s="46"/>
    </row>
    <row r="29" spans="1:33" ht="6" customHeight="1" x14ac:dyDescent="0.65">
      <c r="A29" s="17"/>
      <c r="B29" s="47"/>
      <c r="C29" s="48"/>
      <c r="D29" s="48"/>
      <c r="E29" s="48"/>
      <c r="F29" s="48"/>
      <c r="G29" s="49"/>
      <c r="H29" s="49"/>
      <c r="I29" s="49"/>
      <c r="J29" s="48"/>
      <c r="K29" s="50"/>
      <c r="L29" s="48"/>
      <c r="M29" s="50"/>
      <c r="N29" s="51"/>
    </row>
    <row r="30" spans="1:33" x14ac:dyDescent="0.65">
      <c r="A30" s="17"/>
      <c r="B30" s="17"/>
      <c r="C30" s="17"/>
      <c r="D30" s="17"/>
      <c r="E30" s="17"/>
      <c r="F30" s="16"/>
      <c r="G30" s="52"/>
      <c r="H30" s="53"/>
      <c r="I30" s="52"/>
      <c r="J30" s="16"/>
      <c r="K30" s="54"/>
      <c r="L30" s="16"/>
      <c r="M30" s="16"/>
    </row>
    <row r="31" spans="1:33" ht="53.15" customHeight="1" x14ac:dyDescent="0.65">
      <c r="A31" s="41"/>
      <c r="B31" s="74" t="s">
        <v>88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33" ht="6" customHeight="1" x14ac:dyDescent="0.65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65">
      <c r="A33" s="17"/>
      <c r="B33" s="23"/>
      <c r="C33" s="86"/>
      <c r="D33" s="86"/>
      <c r="E33" s="86"/>
      <c r="F33" s="16"/>
      <c r="G33" s="70" t="s">
        <v>1</v>
      </c>
      <c r="H33" s="24"/>
      <c r="I33" s="70" t="s">
        <v>2</v>
      </c>
      <c r="J33" s="24"/>
      <c r="K33" s="88" t="s">
        <v>0</v>
      </c>
      <c r="L33" s="24"/>
      <c r="M33" s="70" t="s">
        <v>92</v>
      </c>
      <c r="N33" s="25"/>
    </row>
    <row r="34" spans="1:33" ht="5.15" customHeight="1" x14ac:dyDescent="0.65">
      <c r="A34" s="17"/>
      <c r="B34" s="23"/>
      <c r="C34" s="86"/>
      <c r="D34" s="86"/>
      <c r="E34" s="86"/>
      <c r="F34" s="16"/>
      <c r="G34" s="71"/>
      <c r="H34" s="16"/>
      <c r="I34" s="71"/>
      <c r="J34" s="16"/>
      <c r="K34" s="89"/>
      <c r="L34" s="16"/>
      <c r="M34" s="71"/>
      <c r="N34" s="25"/>
    </row>
    <row r="35" spans="1:33" x14ac:dyDescent="0.65">
      <c r="A35" s="26"/>
      <c r="B35" s="27"/>
      <c r="C35" s="86"/>
      <c r="D35" s="86"/>
      <c r="E35" s="86"/>
      <c r="F35" s="28"/>
      <c r="G35" s="72"/>
      <c r="H35" s="28"/>
      <c r="I35" s="72"/>
      <c r="J35" s="28"/>
      <c r="K35" s="90"/>
      <c r="L35" s="28"/>
      <c r="M35" s="72"/>
      <c r="N35" s="29"/>
    </row>
    <row r="36" spans="1:33" ht="6" customHeight="1" x14ac:dyDescent="0.65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5" customHeight="1" x14ac:dyDescent="0.65">
      <c r="A37" s="34"/>
      <c r="B37" s="35"/>
      <c r="C37" s="75" t="s">
        <v>3</v>
      </c>
      <c r="D37" s="76"/>
      <c r="E37" s="77"/>
      <c r="F37" s="36"/>
      <c r="G37" s="37">
        <f>SUM(Azusa!G39,Claremont!G39,Duarte!G39,Glendora!G39,Monrovia!G39,Citrus!G39,Sheet7!G39,Sheet8!G39,Sheet9!G39,Sheet10!G39,Sheet11!G39,Sheet12!G39,Sheet13!G39,Sheet14!G39,Sheet15!G39,Sheet16!G39,Sheet17!G39,Sheet18!G39,Sheet19!G39,Sheet20!G39)</f>
        <v>1417</v>
      </c>
      <c r="H37" s="38"/>
      <c r="I37" s="37">
        <f>SUM(Azusa!I39,Claremont!I39,Duarte!I39,Glendora!I39,Monrovia!I39,Citrus!I39,Sheet7!I39,Sheet8!I39,Sheet9!I39,Sheet10!I39,Sheet11!I39,Sheet12!I39,Sheet13!I39,Sheet14!I39,Sheet15!I39,Sheet16!I39,Sheet17!I39,Sheet18!I39,Sheet19!I39,Sheet20!I39)</f>
        <v>863</v>
      </c>
      <c r="J37" s="36"/>
      <c r="K37" s="39">
        <f>IFERROR(I37/G37,"")</f>
        <v>0.60903316866619617</v>
      </c>
      <c r="L37" s="36"/>
      <c r="M37" s="56"/>
      <c r="N37" s="40"/>
    </row>
    <row r="38" spans="1:33" s="17" customFormat="1" ht="5.15" customHeight="1" x14ac:dyDescent="0.65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44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5"/>
      <c r="AF38" s="16"/>
      <c r="AG38" s="16"/>
    </row>
    <row r="39" spans="1:33" ht="38.15" customHeight="1" x14ac:dyDescent="0.65">
      <c r="A39" s="34"/>
      <c r="B39" s="35"/>
      <c r="C39" s="75" t="s">
        <v>4</v>
      </c>
      <c r="D39" s="76"/>
      <c r="E39" s="77"/>
      <c r="F39" s="36"/>
      <c r="G39" s="37">
        <f>SUM(Azusa!G41,Claremont!G41,Duarte!G41,Glendora!G41,Monrovia!G41,Citrus!G41,Sheet7!G41,Sheet8!G41,Sheet9!G41,Sheet10!G41,Sheet11!G41,Sheet12!G41,Sheet13!G41,Sheet14!G41,Sheet15!G41,Sheet16!G41,Sheet17!G41,Sheet18!G41,Sheet19!G41,Sheet20!G41)</f>
        <v>1348</v>
      </c>
      <c r="H39" s="38"/>
      <c r="I39" s="37">
        <f>SUM(Azusa!I41,Claremont!I41,Duarte!I41,Glendora!I41,Monrovia!I41,Citrus!I41,Sheet7!I41,Sheet8!I41,Sheet9!I41,Sheet10!I41,Sheet11!I41,Sheet12!I41,Sheet13!I41,Sheet14!I41,Sheet15!I41,Sheet16!I41,Sheet17!I41,Sheet18!I41,Sheet19!I41,Sheet20!I41)</f>
        <v>1083</v>
      </c>
      <c r="J39" s="36"/>
      <c r="K39" s="39">
        <f>IFERROR(I39/G39,"")</f>
        <v>0.80341246290801183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5</v>
      </c>
      <c r="D41" s="76"/>
      <c r="E41" s="77"/>
      <c r="F41" s="36"/>
      <c r="G41" s="37">
        <f>SUM(Azusa!G43,Claremont!G43,Duarte!G43,Glendora!G43,Monrovia!G43,Citrus!G43,Sheet7!G43,Sheet8!G43,Sheet9!G43,Sheet10!G43,Sheet11!G43,Sheet12!G43,Sheet13!G43,Sheet14!G43,Sheet15!G43,Sheet16!G43,Sheet17!G43,Sheet18!G43,Sheet19!G43,Sheet20!G43)</f>
        <v>434</v>
      </c>
      <c r="H41" s="38"/>
      <c r="I41" s="37">
        <f>SUM(Azusa!I43,Claremont!I43,Duarte!I43,Glendora!I43,Monrovia!I43,Citrus!I43,Sheet7!I43,Sheet8!I43,Sheet9!I43,Sheet10!I43,Sheet11!I43,Sheet12!I43,Sheet13!I43,Sheet14!I43,Sheet15!I43,Sheet16!I43,Sheet17!I43,Sheet18!I43,Sheet19!I43,Sheet20!I43)</f>
        <v>203</v>
      </c>
      <c r="J41" s="36"/>
      <c r="K41" s="39">
        <f>IFERROR(I41/G41,"")</f>
        <v>0.46774193548387094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6</v>
      </c>
      <c r="D43" s="76"/>
      <c r="E43" s="77"/>
      <c r="F43" s="36"/>
      <c r="G43" s="37">
        <f>SUM(Azusa!G45,Claremont!G45,Duarte!G45,Glendora!G45,Monrovia!G45,Citrus!G45,Sheet7!G45,Sheet8!G45,Sheet9!G45,Sheet10!G45,Sheet11!G45,Sheet12!G45,Sheet13!G45,Sheet14!G45,Sheet15!G45,Sheet16!G45,Sheet17!G45,Sheet18!G45,Sheet19!G45,Sheet20!G45)</f>
        <v>300</v>
      </c>
      <c r="H43" s="38"/>
      <c r="I43" s="37">
        <f>SUM(Azusa!I45,Claremont!I45,Duarte!I45,Glendora!I45,Monrovia!I45,Citrus!I45,Sheet7!I45,Sheet8!I45,Sheet9!I45,Sheet10!I45,Sheet11!I45,Sheet12!I45,Sheet13!I45,Sheet14!I45,Sheet15!I45,Sheet16!I45,Sheet17!I45,Sheet18!I45,Sheet19!I45,Sheet20!I45)</f>
        <v>130</v>
      </c>
      <c r="J43" s="36"/>
      <c r="K43" s="39">
        <f>IFERROR(I43/G43,"")</f>
        <v>0.43333333333333335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7</v>
      </c>
      <c r="D45" s="76"/>
      <c r="E45" s="77"/>
      <c r="F45" s="36"/>
      <c r="G45" s="37">
        <f>SUM(Azusa!G47,Claremont!G47,Duarte!G47,Glendora!G47,Monrovia!G47,Citrus!G47,Sheet7!G47,Sheet8!G47,Sheet9!G47,Sheet10!G47,Sheet11!G47,Sheet12!G47,Sheet13!G47,Sheet14!G47,Sheet15!G47,Sheet16!G47,Sheet17!G47,Sheet18!G47,Sheet19!G47,Sheet20!G47)</f>
        <v>25</v>
      </c>
      <c r="H45" s="38"/>
      <c r="I45" s="37">
        <f>SUM(Azusa!I47,Claremont!I47,Duarte!I47,Glendora!I47,Monrovia!I47,Citrus!I47,Sheet7!I47,Sheet8!I47,Sheet9!I47,Sheet10!I47,Sheet11!I47,Sheet12!I47,Sheet13!I47,Sheet14!I47,Sheet15!I47,Sheet16!I47,Sheet17!I47,Sheet18!I47,Sheet19!I47,Sheet20!I47)</f>
        <v>15</v>
      </c>
      <c r="J45" s="36"/>
      <c r="K45" s="39">
        <f>IFERROR(I45/G45,"")</f>
        <v>0.6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8</v>
      </c>
      <c r="D47" s="76"/>
      <c r="E47" s="77"/>
      <c r="F47" s="36"/>
      <c r="G47" s="37">
        <f>SUM(Azusa!G49,Claremont!G49,Duarte!G49,Glendora!G49,Monrovia!G49,Citrus!G49,Sheet7!G49,Sheet8!G49,Sheet9!G49,Sheet10!G49,Sheet11!G49,Sheet12!G49,Sheet13!G49,Sheet14!G49,Sheet15!G49,Sheet16!G49,Sheet17!G49,Sheet18!G49,Sheet19!G49,Sheet20!G49)</f>
        <v>409</v>
      </c>
      <c r="H47" s="38"/>
      <c r="I47" s="37">
        <f>SUM(Azusa!I49,Claremont!I49,Duarte!I49,Glendora!I49,Monrovia!I49,Citrus!I49,Sheet7!I49,Sheet8!I49,Sheet9!I49,Sheet10!I49,Sheet11!I49,Sheet12!I49,Sheet13!I49,Sheet14!I49,Sheet15!I49,Sheet16!I49,Sheet17!I49,Sheet18!I49,Sheet19!I49,Sheet20!I49)</f>
        <v>350</v>
      </c>
      <c r="J47" s="36"/>
      <c r="K47" s="39">
        <f>IFERROR(I47/G47,"")</f>
        <v>0.85574572127139359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9</v>
      </c>
      <c r="D49" s="76"/>
      <c r="E49" s="77"/>
      <c r="F49" s="36"/>
      <c r="G49" s="37">
        <f>SUM(Azusa!G51,Claremont!G51,Duarte!G51,Glendora!G51,Monrovia!G51,Citrus!G51,Sheet7!G51,Sheet8!G51,Sheet9!G51,Sheet10!G51,Sheet11!G51,Sheet12!G51,Sheet13!G51,Sheet14!G51,Sheet15!G51,Sheet16!G51,Sheet17!G51,Sheet18!G51,Sheet19!G51,Sheet20!G51)</f>
        <v>551</v>
      </c>
      <c r="H49" s="38"/>
      <c r="I49" s="37">
        <f>SUM(Azusa!I51,Claremont!I51,Duarte!I51,Glendora!I51,Monrovia!I51,Citrus!I51,Sheet7!I51,Sheet8!I51,Sheet9!I51,Sheet10!I51,Sheet11!I51,Sheet12!I51,Sheet13!I51,Sheet14!I51,Sheet15!I51,Sheet16!I51,Sheet17!I51,Sheet18!I51,Sheet19!I51,Sheet20!I51)</f>
        <v>327</v>
      </c>
      <c r="J49" s="36"/>
      <c r="K49" s="39">
        <f>IFERROR(I49/G49,"")</f>
        <v>0.59346642468239563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10</v>
      </c>
      <c r="D51" s="76"/>
      <c r="E51" s="77"/>
      <c r="F51" s="36"/>
      <c r="G51" s="37">
        <f>SUM(Azusa!G53,Claremont!G53,Duarte!G53,Glendora!G53,Monrovia!G53,Citrus!G53,Sheet7!G53,Sheet8!G53,Sheet9!G53,Sheet10!G53,Sheet11!G53,Sheet12!G53,Sheet13!G53,Sheet14!G53,Sheet15!G53,Sheet16!G53,Sheet17!G53,Sheet18!G53,Sheet19!G53,Sheet20!G53)</f>
        <v>1114</v>
      </c>
      <c r="H51" s="38"/>
      <c r="I51" s="37">
        <f>SUM(Azusa!I53,Claremont!I53,Duarte!I53,Glendora!I53,Monrovia!I53,Citrus!I53,Sheet7!I53,Sheet8!I53,Sheet9!I53,Sheet10!I53,Sheet11!I53,Sheet12!I53,Sheet13!I53,Sheet14!I53,Sheet15!I53,Sheet16!I53,Sheet17!I53,Sheet18!I53,Sheet19!I53,Sheet20!I53)</f>
        <v>600</v>
      </c>
      <c r="J51" s="36"/>
      <c r="K51" s="39">
        <f>IFERROR(I51/G51,"")</f>
        <v>0.53859964093357271</v>
      </c>
      <c r="L51" s="36"/>
      <c r="M51" s="56"/>
      <c r="N51" s="40"/>
    </row>
    <row r="52" spans="1:33" ht="6" customHeight="1" x14ac:dyDescent="0.65">
      <c r="A52" s="17"/>
      <c r="B52" s="47"/>
      <c r="C52" s="48"/>
      <c r="D52" s="48"/>
      <c r="E52" s="48"/>
      <c r="F52" s="48"/>
      <c r="G52" s="49"/>
      <c r="H52" s="49"/>
      <c r="I52" s="49"/>
      <c r="J52" s="48"/>
      <c r="K52" s="50"/>
      <c r="L52" s="48"/>
      <c r="M52" s="50"/>
      <c r="N52" s="51"/>
    </row>
    <row r="53" spans="1:33" x14ac:dyDescent="0.65">
      <c r="A53" s="17"/>
      <c r="B53" s="17"/>
      <c r="C53" s="17"/>
      <c r="D53" s="17"/>
      <c r="E53" s="17"/>
      <c r="F53" s="16"/>
      <c r="G53" s="52"/>
      <c r="H53" s="53"/>
      <c r="I53" s="52"/>
      <c r="J53" s="16"/>
      <c r="K53" s="54"/>
      <c r="L53" s="16"/>
      <c r="M53" s="16"/>
    </row>
  </sheetData>
  <sheetProtection sheet="1" objects="1" scenarios="1"/>
  <mergeCells count="31"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M12:M14"/>
    <mergeCell ref="M33:M35"/>
    <mergeCell ref="B10:N10"/>
    <mergeCell ref="B31:N31"/>
    <mergeCell ref="C49:E49"/>
  </mergeCells>
  <phoneticPr fontId="18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topLeftCell="A11"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6" x14ac:dyDescent="0.8"/>
  <cols>
    <col min="1" max="1" width="18.875" bestFit="1" customWidth="1"/>
  </cols>
  <sheetData>
    <row r="1" spans="1:1" x14ac:dyDescent="0.8">
      <c r="A1" s="1" t="s">
        <v>16</v>
      </c>
    </row>
    <row r="2" spans="1:1" x14ac:dyDescent="0.8">
      <c r="A2" s="2" t="s">
        <v>17</v>
      </c>
    </row>
    <row r="3" spans="1:1" x14ac:dyDescent="0.8">
      <c r="A3" s="2" t="s">
        <v>18</v>
      </c>
    </row>
    <row r="4" spans="1:1" x14ac:dyDescent="0.8">
      <c r="A4" s="2" t="s">
        <v>19</v>
      </c>
    </row>
    <row r="5" spans="1:1" x14ac:dyDescent="0.8">
      <c r="A5" s="2" t="s">
        <v>20</v>
      </c>
    </row>
    <row r="6" spans="1:1" x14ac:dyDescent="0.8">
      <c r="A6" s="2" t="s">
        <v>21</v>
      </c>
    </row>
    <row r="7" spans="1:1" x14ac:dyDescent="0.8">
      <c r="A7" s="2" t="s">
        <v>14</v>
      </c>
    </row>
    <row r="8" spans="1:1" x14ac:dyDescent="0.8">
      <c r="A8" s="2" t="s">
        <v>22</v>
      </c>
    </row>
    <row r="9" spans="1:1" x14ac:dyDescent="0.8">
      <c r="A9" s="2" t="s">
        <v>23</v>
      </c>
    </row>
    <row r="10" spans="1:1" x14ac:dyDescent="0.8">
      <c r="A10" s="2" t="s">
        <v>24</v>
      </c>
    </row>
    <row r="11" spans="1:1" x14ac:dyDescent="0.8">
      <c r="A11" s="2" t="s">
        <v>25</v>
      </c>
    </row>
    <row r="12" spans="1:1" ht="27" x14ac:dyDescent="0.8">
      <c r="A12" s="3" t="s">
        <v>26</v>
      </c>
    </row>
    <row r="13" spans="1:1" x14ac:dyDescent="0.8">
      <c r="A13" s="2" t="s">
        <v>27</v>
      </c>
    </row>
    <row r="14" spans="1:1" x14ac:dyDescent="0.8">
      <c r="A14" s="2" t="s">
        <v>28</v>
      </c>
    </row>
    <row r="15" spans="1:1" x14ac:dyDescent="0.8">
      <c r="A15" s="2" t="s">
        <v>29</v>
      </c>
    </row>
    <row r="16" spans="1:1" x14ac:dyDescent="0.8">
      <c r="A16" s="2" t="s">
        <v>30</v>
      </c>
    </row>
    <row r="17" spans="1:1" x14ac:dyDescent="0.8">
      <c r="A17" s="2" t="s">
        <v>31</v>
      </c>
    </row>
    <row r="18" spans="1:1" x14ac:dyDescent="0.8">
      <c r="A18" s="2" t="s">
        <v>32</v>
      </c>
    </row>
    <row r="19" spans="1:1" x14ac:dyDescent="0.8">
      <c r="A19" s="2" t="s">
        <v>33</v>
      </c>
    </row>
    <row r="20" spans="1:1" x14ac:dyDescent="0.8">
      <c r="A20" s="2" t="s">
        <v>34</v>
      </c>
    </row>
    <row r="21" spans="1:1" x14ac:dyDescent="0.8">
      <c r="A21" s="2" t="s">
        <v>35</v>
      </c>
    </row>
    <row r="22" spans="1:1" x14ac:dyDescent="0.8">
      <c r="A22" s="2" t="s">
        <v>36</v>
      </c>
    </row>
    <row r="23" spans="1:1" x14ac:dyDescent="0.8">
      <c r="A23" s="2" t="s">
        <v>37</v>
      </c>
    </row>
    <row r="24" spans="1:1" x14ac:dyDescent="0.8">
      <c r="A24" s="2" t="s">
        <v>38</v>
      </c>
    </row>
    <row r="25" spans="1:1" x14ac:dyDescent="0.8">
      <c r="A25" s="2" t="s">
        <v>39</v>
      </c>
    </row>
    <row r="26" spans="1:1" x14ac:dyDescent="0.8">
      <c r="A26" s="2" t="s">
        <v>40</v>
      </c>
    </row>
    <row r="27" spans="1:1" x14ac:dyDescent="0.8">
      <c r="A27" s="2" t="s">
        <v>41</v>
      </c>
    </row>
    <row r="28" spans="1:1" x14ac:dyDescent="0.8">
      <c r="A28" s="2" t="s">
        <v>42</v>
      </c>
    </row>
    <row r="29" spans="1:1" x14ac:dyDescent="0.8">
      <c r="A29" s="2" t="s">
        <v>43</v>
      </c>
    </row>
    <row r="30" spans="1:1" x14ac:dyDescent="0.8">
      <c r="A30" s="2" t="s">
        <v>44</v>
      </c>
    </row>
    <row r="31" spans="1:1" x14ac:dyDescent="0.8">
      <c r="A31" s="2" t="s">
        <v>45</v>
      </c>
    </row>
    <row r="32" spans="1:1" x14ac:dyDescent="0.8">
      <c r="A32" s="2" t="s">
        <v>46</v>
      </c>
    </row>
    <row r="33" spans="1:1" x14ac:dyDescent="0.8">
      <c r="A33" s="2" t="s">
        <v>47</v>
      </c>
    </row>
    <row r="34" spans="1:1" x14ac:dyDescent="0.8">
      <c r="A34" s="2" t="s">
        <v>48</v>
      </c>
    </row>
    <row r="35" spans="1:1" x14ac:dyDescent="0.8">
      <c r="A35" s="2" t="s">
        <v>49</v>
      </c>
    </row>
    <row r="36" spans="1:1" x14ac:dyDescent="0.8">
      <c r="A36" s="2" t="s">
        <v>50</v>
      </c>
    </row>
    <row r="37" spans="1:1" x14ac:dyDescent="0.8">
      <c r="A37" s="2" t="s">
        <v>51</v>
      </c>
    </row>
    <row r="38" spans="1:1" x14ac:dyDescent="0.8">
      <c r="A38" s="2" t="s">
        <v>52</v>
      </c>
    </row>
    <row r="39" spans="1:1" x14ac:dyDescent="0.8">
      <c r="A39" s="2" t="s">
        <v>53</v>
      </c>
    </row>
    <row r="40" spans="1:1" x14ac:dyDescent="0.8">
      <c r="A40" s="2" t="s">
        <v>54</v>
      </c>
    </row>
    <row r="41" spans="1:1" x14ac:dyDescent="0.8">
      <c r="A41" s="4" t="s">
        <v>55</v>
      </c>
    </row>
    <row r="42" spans="1:1" x14ac:dyDescent="0.8">
      <c r="A42" s="3" t="s">
        <v>56</v>
      </c>
    </row>
    <row r="43" spans="1:1" x14ac:dyDescent="0.8">
      <c r="A43" s="3" t="s">
        <v>57</v>
      </c>
    </row>
    <row r="44" spans="1:1" x14ac:dyDescent="0.8">
      <c r="A44" s="5" t="s">
        <v>58</v>
      </c>
    </row>
    <row r="45" spans="1:1" x14ac:dyDescent="0.8">
      <c r="A45" s="2" t="s">
        <v>59</v>
      </c>
    </row>
    <row r="46" spans="1:1" x14ac:dyDescent="0.8">
      <c r="A46" s="2" t="s">
        <v>60</v>
      </c>
    </row>
    <row r="47" spans="1:1" x14ac:dyDescent="0.8">
      <c r="A47" s="2" t="s">
        <v>61</v>
      </c>
    </row>
    <row r="48" spans="1:1" x14ac:dyDescent="0.8">
      <c r="A48" s="2" t="s">
        <v>62</v>
      </c>
    </row>
    <row r="49" spans="1:1" x14ac:dyDescent="0.8">
      <c r="A49" s="2" t="s">
        <v>63</v>
      </c>
    </row>
    <row r="50" spans="1:1" x14ac:dyDescent="0.8">
      <c r="A50" s="2" t="s">
        <v>64</v>
      </c>
    </row>
    <row r="51" spans="1:1" x14ac:dyDescent="0.8">
      <c r="A51" s="2" t="s">
        <v>65</v>
      </c>
    </row>
    <row r="52" spans="1:1" x14ac:dyDescent="0.8">
      <c r="A52" s="2" t="s">
        <v>66</v>
      </c>
    </row>
    <row r="53" spans="1:1" x14ac:dyDescent="0.8">
      <c r="A53" s="2" t="s">
        <v>67</v>
      </c>
    </row>
    <row r="54" spans="1:1" x14ac:dyDescent="0.8">
      <c r="A54" s="2" t="s">
        <v>68</v>
      </c>
    </row>
    <row r="55" spans="1:1" x14ac:dyDescent="0.8">
      <c r="A55" s="2" t="s">
        <v>69</v>
      </c>
    </row>
    <row r="56" spans="1:1" x14ac:dyDescent="0.8">
      <c r="A56" s="2" t="s">
        <v>70</v>
      </c>
    </row>
    <row r="57" spans="1:1" x14ac:dyDescent="0.8">
      <c r="A57" s="2" t="s">
        <v>71</v>
      </c>
    </row>
    <row r="58" spans="1:1" x14ac:dyDescent="0.8">
      <c r="A58" s="2" t="s">
        <v>72</v>
      </c>
    </row>
    <row r="59" spans="1:1" x14ac:dyDescent="0.8">
      <c r="A59" s="4" t="s">
        <v>73</v>
      </c>
    </row>
    <row r="60" spans="1:1" x14ac:dyDescent="0.8">
      <c r="A60" s="3" t="s">
        <v>74</v>
      </c>
    </row>
    <row r="61" spans="1:1" x14ac:dyDescent="0.8">
      <c r="A61" s="5" t="s">
        <v>75</v>
      </c>
    </row>
    <row r="62" spans="1:1" x14ac:dyDescent="0.8">
      <c r="A62" s="2" t="s">
        <v>76</v>
      </c>
    </row>
    <row r="63" spans="1:1" x14ac:dyDescent="0.8">
      <c r="A63" s="6" t="s">
        <v>77</v>
      </c>
    </row>
    <row r="64" spans="1:1" x14ac:dyDescent="0.8">
      <c r="A64" s="2" t="s">
        <v>78</v>
      </c>
    </row>
    <row r="65" spans="1:1" x14ac:dyDescent="0.8">
      <c r="A65" s="2" t="s">
        <v>79</v>
      </c>
    </row>
    <row r="66" spans="1:1" x14ac:dyDescent="0.8">
      <c r="A66" s="2" t="s">
        <v>80</v>
      </c>
    </row>
    <row r="67" spans="1:1" x14ac:dyDescent="0.8">
      <c r="A67" s="2" t="s">
        <v>81</v>
      </c>
    </row>
    <row r="68" spans="1:1" x14ac:dyDescent="0.8">
      <c r="A68" s="2" t="s">
        <v>82</v>
      </c>
    </row>
    <row r="69" spans="1:1" x14ac:dyDescent="0.8">
      <c r="A69" s="2" t="s">
        <v>83</v>
      </c>
    </row>
    <row r="70" spans="1:1" x14ac:dyDescent="0.8">
      <c r="A70" s="2" t="s">
        <v>84</v>
      </c>
    </row>
    <row r="71" spans="1:1" x14ac:dyDescent="0.8">
      <c r="A71" s="2" t="s">
        <v>85</v>
      </c>
    </row>
    <row r="72" spans="1:1" x14ac:dyDescent="0.8">
      <c r="A72" s="2" t="s">
        <v>86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topLeftCell="E40" workbookViewId="0">
      <selection activeCell="B34" sqref="B34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 t="s">
        <v>100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37">
        <v>508</v>
      </c>
      <c r="H18" s="38">
        <v>470</v>
      </c>
      <c r="I18" s="37">
        <v>524</v>
      </c>
      <c r="J18" s="36"/>
      <c r="K18" s="64">
        <f>IFERROR((I18-G18)/G18,"")</f>
        <v>3.1496062992125984E-2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37">
        <v>512</v>
      </c>
      <c r="H20" s="38"/>
      <c r="I20" s="37">
        <v>765</v>
      </c>
      <c r="J20" s="36"/>
      <c r="K20" s="64">
        <f>IFERROR((I20-G20)/G20,"")</f>
        <v>0.494140625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37">
        <v>0</v>
      </c>
      <c r="H22" s="38"/>
      <c r="I22" s="37">
        <v>20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37">
        <f>SUM([2]Sheet1!G26,[2]Sheet2!G26,[2]Sheet3!G26,[2]Sheet4!G26,[2]Sheet5!G26,[2]Sheet6!G26,[2]Sheet7!G26,[2]Sheet8!G26,[2]Sheet9!G26,[2]Sheet10!G26,[2]Sheet11!G26,[2]Sheet12!G26,[2]Sheet13!G26,[2]Sheet14!G26,[2]Sheet15!G26,[2]Sheet16!G26,[2]Sheet17!G26,[2]Sheet18!G26,[2]Sheet19!G26,[2]Sheet20!G26)</f>
        <v>0</v>
      </c>
      <c r="H24" s="38"/>
      <c r="I24" s="37">
        <f>SUM([2]Sheet1!I26,[2]Sheet2!I26,[2]Sheet3!I26,[2]Sheet4!I26,[2]Sheet5!I26,[2]Sheet6!I26,[2]Sheet7!I26,[2]Sheet8!I26,[2]Sheet9!I26,[2]Sheet10!I26,[2]Sheet11!I26,[2]Sheet12!I26,[2]Sheet13!I26,[2]Sheet14!I26,[2]Sheet15!I26,[2]Sheet16!I26,[2]Sheet17!I26,[2]Sheet18!I26,[2]Sheet19!I26,[2]Sheet20!I26)</f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37">
        <f>SUM([2]Sheet1!G28,[2]Sheet2!G28,[2]Sheet3!G28,[2]Sheet4!G28,[2]Sheet5!G28,[2]Sheet6!G28,[2]Sheet7!G28,[2]Sheet8!G28,[2]Sheet9!G28,[2]Sheet10!G28,[2]Sheet11!G28,[2]Sheet12!G28,[2]Sheet13!G28,[2]Sheet14!G28,[2]Sheet15!G28,[2]Sheet16!G28,[2]Sheet17!G28,[2]Sheet18!G28,[2]Sheet19!G28,[2]Sheet20!G28)</f>
        <v>0</v>
      </c>
      <c r="H26" s="38"/>
      <c r="I26" s="37">
        <f>SUM([2]Sheet1!I28,[2]Sheet2!I28,[2]Sheet3!I28,[2]Sheet4!I28,[2]Sheet5!I28,[2]Sheet6!I28,[2]Sheet7!I28,[2]Sheet8!I28,[2]Sheet9!I28,[2]Sheet10!I28,[2]Sheet11!I28,[2]Sheet12!I28,[2]Sheet13!I28,[2]Sheet14!I28,[2]Sheet15!I28,[2]Sheet16!I28,[2]Sheet17!I28,[2]Sheet18!I28,[2]Sheet19!I28,[2]Sheet20!I28)</f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37">
        <v>273</v>
      </c>
      <c r="H28" s="38"/>
      <c r="I28" s="37">
        <v>254</v>
      </c>
      <c r="J28" s="36"/>
      <c r="K28" s="64">
        <f>IFERROR((I28-G28)/G28,"")</f>
        <v>-6.95970695970696E-2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>
        <v>0</v>
      </c>
      <c r="H30" s="63">
        <v>0</v>
      </c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37">
        <v>690</v>
      </c>
      <c r="H39" s="38">
        <v>414</v>
      </c>
      <c r="I39" s="37">
        <v>414</v>
      </c>
      <c r="J39" s="36"/>
      <c r="K39" s="64">
        <f>IFERROR(I39/G39,"")</f>
        <v>0.6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37">
        <v>266</v>
      </c>
      <c r="H41" s="38"/>
      <c r="I41" s="37">
        <v>230</v>
      </c>
      <c r="J41" s="36"/>
      <c r="K41" s="64">
        <f>IFERROR(I41/G41,"")</f>
        <v>0.86466165413533835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37">
        <v>175</v>
      </c>
      <c r="H43" s="38"/>
      <c r="I43" s="37">
        <v>70</v>
      </c>
      <c r="J43" s="36"/>
      <c r="K43" s="64">
        <f>IFERROR(I43/G43,"")</f>
        <v>0.4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28"/>
      <c r="H44" s="28"/>
      <c r="I44" s="28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37">
        <v>200</v>
      </c>
      <c r="H45" s="38"/>
      <c r="I45" s="37">
        <v>60</v>
      </c>
      <c r="J45" s="36"/>
      <c r="K45" s="64">
        <f>IFERROR(I45/G45,"")</f>
        <v>0.3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37">
        <f>SUM([2]Sheet1!G49,[2]Sheet2!G49,[2]Sheet3!G49,[2]Sheet4!G49,[2]Sheet5!G49,[2]Sheet6!G49,[2]Sheet7!G49,[2]Sheet8!G49,[2]Sheet9!G49,[2]Sheet10!G49,[2]Sheet11!G49,[2]Sheet12!G49,[2]Sheet13!G49,[2]Sheet14!G49,[2]Sheet15!G49,[2]Sheet16!G49,[2]Sheet17!G49,[2]Sheet18!G49,[2]Sheet19!G49,[2]Sheet20!G49)</f>
        <v>0</v>
      </c>
      <c r="H47" s="38"/>
      <c r="I47" s="37">
        <f>SUM([2]Sheet1!I49,[2]Sheet2!I49,[2]Sheet3!I49,[2]Sheet4!I49,[2]Sheet5!I49,[2]Sheet6!I49,[2]Sheet7!I49,[2]Sheet8!I49,[2]Sheet9!I49,[2]Sheet10!I49,[2]Sheet11!I49,[2]Sheet12!I49,[2]Sheet13!I49,[2]Sheet14!I49,[2]Sheet15!I49,[2]Sheet16!I49,[2]Sheet17!I49,[2]Sheet18!I49,[2]Sheet19!I49,[2]Sheet20!I49)</f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37">
        <v>226</v>
      </c>
      <c r="H49" s="38"/>
      <c r="I49" s="37">
        <v>192</v>
      </c>
      <c r="J49" s="36"/>
      <c r="K49" s="64">
        <f>IFERROR(I49/G49,"")</f>
        <v>0.84955752212389379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37">
        <v>216</v>
      </c>
      <c r="H51" s="38"/>
      <c r="I51" s="37">
        <v>130</v>
      </c>
      <c r="J51" s="36"/>
      <c r="K51" s="64">
        <f>IFERROR(I51/G51,"")</f>
        <v>0.60185185185185186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28"/>
      <c r="H52" s="28"/>
      <c r="I52" s="28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37">
        <v>620</v>
      </c>
      <c r="H53" s="38"/>
      <c r="I53" s="37">
        <v>279</v>
      </c>
      <c r="J53" s="36"/>
      <c r="K53" s="64">
        <f>IFERROR(I53/G53,"")</f>
        <v>0.45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C14:E16"/>
    <mergeCell ref="G14:G16"/>
    <mergeCell ref="I14:I16"/>
    <mergeCell ref="K14:K16"/>
    <mergeCell ref="M14:M16"/>
    <mergeCell ref="E2:K4"/>
    <mergeCell ref="B6:L6"/>
    <mergeCell ref="B10:C10"/>
    <mergeCell ref="E10:K10"/>
    <mergeCell ref="B12:N12"/>
    <mergeCell ref="M35:M37"/>
    <mergeCell ref="C18:E18"/>
    <mergeCell ref="C20:E20"/>
    <mergeCell ref="C22:E22"/>
    <mergeCell ref="C24:E24"/>
    <mergeCell ref="C26:E26"/>
    <mergeCell ref="C28:E28"/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</mergeCells>
  <pageMargins left="0.7" right="0.7" top="0.75" bottom="0.75" header="0.3" footer="0.3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topLeftCell="E43" workbookViewId="0">
      <selection activeCell="B34" sqref="B34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 t="s">
        <v>101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>
        <v>947</v>
      </c>
      <c r="H18" s="63"/>
      <c r="I18" s="67">
        <v>975</v>
      </c>
      <c r="J18" s="36"/>
      <c r="K18" s="64">
        <f>IFERROR((I18-G18)/G18,"")</f>
        <v>2.9567053854276663E-2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>
        <v>1579</v>
      </c>
      <c r="H20" s="63"/>
      <c r="I20" s="67">
        <v>1650</v>
      </c>
      <c r="J20" s="36"/>
      <c r="K20" s="64">
        <f>IFERROR((I20-G20)/G20,"")</f>
        <v>4.4965167827739072E-2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>
        <v>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>
        <v>800</v>
      </c>
      <c r="H41" s="63"/>
      <c r="I41" s="67">
        <v>600</v>
      </c>
      <c r="J41" s="36"/>
      <c r="K41" s="64">
        <f>IFERROR(I41/G41,"")</f>
        <v>0.75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>
        <v>60</v>
      </c>
      <c r="H43" s="63"/>
      <c r="I43" s="67">
        <v>50</v>
      </c>
      <c r="J43" s="36"/>
      <c r="K43" s="64">
        <f>IFERROR(I43/G43,"")</f>
        <v>0.83333333333333337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>
        <v>60</v>
      </c>
      <c r="H45" s="63"/>
      <c r="I45" s="67">
        <v>50</v>
      </c>
      <c r="J45" s="36"/>
      <c r="K45" s="64">
        <f>IFERROR(I45/G45,"")</f>
        <v>0.83333333333333337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>
        <v>25</v>
      </c>
      <c r="H47" s="63"/>
      <c r="I47" s="67">
        <v>15</v>
      </c>
      <c r="J47" s="36"/>
      <c r="K47" s="64">
        <f>IFERROR(I47/G47,"")</f>
        <v>0.6</v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E40" workbookViewId="0">
      <selection activeCell="B34" sqref="B34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 t="s">
        <v>102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>
        <v>40</v>
      </c>
      <c r="H18" s="63"/>
      <c r="I18" s="67">
        <v>50</v>
      </c>
      <c r="J18" s="36"/>
      <c r="K18" s="64">
        <f>IFERROR((I18-G18)/G18,"")</f>
        <v>0.25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>
        <v>0</v>
      </c>
      <c r="H20" s="63"/>
      <c r="I20" s="67">
        <v>60</v>
      </c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>
        <v>0</v>
      </c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>
        <v>20</v>
      </c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>
        <v>0</v>
      </c>
      <c r="H28" s="63"/>
      <c r="I28" s="67">
        <v>0</v>
      </c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0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>
        <v>0</v>
      </c>
      <c r="H39" s="63"/>
      <c r="I39" s="67">
        <v>0</v>
      </c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>
        <v>60</v>
      </c>
      <c r="H41" s="63"/>
      <c r="I41" s="67">
        <v>50</v>
      </c>
      <c r="J41" s="36"/>
      <c r="K41" s="64">
        <f>IFERROR(I41/G41,"")</f>
        <v>0.83333333333333337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>
        <v>50</v>
      </c>
      <c r="H43" s="63"/>
      <c r="I43" s="67">
        <v>40</v>
      </c>
      <c r="J43" s="36"/>
      <c r="K43" s="64">
        <f>IFERROR(I43/G43,"")</f>
        <v>0.8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>
        <v>3</v>
      </c>
      <c r="H45" s="63"/>
      <c r="I45" s="67">
        <v>3</v>
      </c>
      <c r="J45" s="36"/>
      <c r="K45" s="64">
        <f>IFERROR(I45/G45,"")</f>
        <v>1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>
        <v>0</v>
      </c>
      <c r="H49" s="63"/>
      <c r="I49" s="67">
        <v>0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>
        <v>0</v>
      </c>
      <c r="H51" s="63"/>
      <c r="I51" s="67">
        <v>0</v>
      </c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E40" workbookViewId="0">
      <selection activeCell="B34" sqref="B34:N54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 t="s">
        <v>103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>
        <v>50</v>
      </c>
      <c r="H18" s="63"/>
      <c r="I18" s="67">
        <v>58</v>
      </c>
      <c r="J18" s="36"/>
      <c r="K18" s="64">
        <f>IFERROR((I18-G18)/G18,"")</f>
        <v>0.16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>
        <v>44</v>
      </c>
      <c r="H20" s="63"/>
      <c r="I20" s="67">
        <v>52</v>
      </c>
      <c r="J20" s="36"/>
      <c r="K20" s="64">
        <f>IFERROR((I20-G20)/G20,"")</f>
        <v>0.18181818181818182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>
        <v>39</v>
      </c>
      <c r="H24" s="63"/>
      <c r="I24" s="67">
        <v>55</v>
      </c>
      <c r="J24" s="36"/>
      <c r="K24" s="64">
        <f>IFERROR((I24-G24)/G24,"")</f>
        <v>0.41025641025641024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>
        <v>43</v>
      </c>
      <c r="H39" s="63"/>
      <c r="I39" s="67">
        <v>40</v>
      </c>
      <c r="J39" s="36"/>
      <c r="K39" s="64">
        <f>IFERROR(I39/G39,"")</f>
        <v>0.93023255813953487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>
        <v>47</v>
      </c>
      <c r="H41" s="63"/>
      <c r="I41" s="67">
        <v>46</v>
      </c>
      <c r="J41" s="36"/>
      <c r="K41" s="64">
        <f>IFERROR(I41/G41,"")</f>
        <v>0.97872340425531912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>
        <v>34</v>
      </c>
      <c r="H43" s="63"/>
      <c r="I43" s="67">
        <v>11</v>
      </c>
      <c r="J43" s="36"/>
      <c r="K43" s="64">
        <f>IFERROR(I43/G43,"")</f>
        <v>0.3235294117647059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>
        <v>7</v>
      </c>
      <c r="H45" s="63"/>
      <c r="I45" s="67">
        <v>1</v>
      </c>
      <c r="J45" s="36"/>
      <c r="K45" s="64">
        <f>IFERROR(I45/G45,"")</f>
        <v>0.14285714285714285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>
        <v>0</v>
      </c>
      <c r="H49" s="63"/>
      <c r="I49" s="67">
        <v>1</v>
      </c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>
        <v>8</v>
      </c>
      <c r="H51" s="63"/>
      <c r="I51" s="67">
        <v>1</v>
      </c>
      <c r="J51" s="36"/>
      <c r="K51" s="64">
        <f>IFERROR(I51/G51,"")</f>
        <v>0.125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>
        <v>0</v>
      </c>
      <c r="H53" s="63"/>
      <c r="I53" s="67">
        <v>0</v>
      </c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A13" workbookViewId="0">
      <selection activeCell="I31" sqref="I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 t="s">
        <v>104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>
        <v>134</v>
      </c>
      <c r="H18" s="63"/>
      <c r="I18" s="67">
        <v>175</v>
      </c>
      <c r="J18" s="36"/>
      <c r="K18" s="64">
        <f>IFERROR((I18-G18)/G18,"")</f>
        <v>0.30597014925373134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>
        <v>2654</v>
      </c>
      <c r="H20" s="63"/>
      <c r="I20" s="67">
        <v>2767</v>
      </c>
      <c r="J20" s="36"/>
      <c r="K20" s="64">
        <f>IFERROR((I20-G20)/G20,"")</f>
        <v>4.2577241899020346E-2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>
        <v>63</v>
      </c>
      <c r="H22" s="63"/>
      <c r="I22" s="67">
        <v>474</v>
      </c>
      <c r="J22" s="36"/>
      <c r="K22" s="64">
        <f>IFERROR((I22-G22)/G22,"")</f>
        <v>6.5238095238095237</v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>
        <v>20</v>
      </c>
      <c r="H24" s="63"/>
      <c r="I24" s="67">
        <v>30</v>
      </c>
      <c r="J24" s="36"/>
      <c r="K24" s="64">
        <f>IFERROR((I24-G24)/G24,"")</f>
        <v>0.5</v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>
        <v>0</v>
      </c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>
        <v>257</v>
      </c>
      <c r="H28" s="63"/>
      <c r="I28" s="67">
        <v>279</v>
      </c>
      <c r="J28" s="36"/>
      <c r="K28" s="64">
        <f>IFERROR((I28-G28)/G28,"")</f>
        <v>8.5603112840466927E-2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>
        <v>0</v>
      </c>
      <c r="H30" s="63"/>
      <c r="I30" s="67">
        <v>2</v>
      </c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>
        <v>684</v>
      </c>
      <c r="H39" s="63"/>
      <c r="I39" s="67">
        <v>409</v>
      </c>
      <c r="J39" s="36"/>
      <c r="K39" s="64">
        <f>IFERROR(I39/G39,"")</f>
        <v>0.59795321637426901</v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>
        <v>175</v>
      </c>
      <c r="H41" s="63"/>
      <c r="I41" s="67">
        <v>157</v>
      </c>
      <c r="J41" s="36"/>
      <c r="K41" s="64">
        <f>IFERROR(I41/G41,"")</f>
        <v>0.89714285714285713</v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>
        <v>115</v>
      </c>
      <c r="H43" s="63"/>
      <c r="I43" s="67">
        <v>32</v>
      </c>
      <c r="J43" s="36"/>
      <c r="K43" s="64">
        <f>IFERROR(I43/G43,"")</f>
        <v>0.27826086956521739</v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>
        <v>30</v>
      </c>
      <c r="H45" s="63"/>
      <c r="I45" s="67">
        <v>16</v>
      </c>
      <c r="J45" s="36"/>
      <c r="K45" s="64">
        <f>IFERROR(I45/G45,"")</f>
        <v>0.53333333333333333</v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>
        <v>0</v>
      </c>
      <c r="H47" s="63"/>
      <c r="I47" s="67">
        <v>0</v>
      </c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>
        <v>183</v>
      </c>
      <c r="H49" s="63"/>
      <c r="I49" s="67">
        <v>157</v>
      </c>
      <c r="J49" s="36"/>
      <c r="K49" s="64">
        <f>IFERROR(I49/G49,"")</f>
        <v>0.85792349726775952</v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>
        <v>327</v>
      </c>
      <c r="H51" s="63"/>
      <c r="I51" s="67">
        <v>196</v>
      </c>
      <c r="J51" s="36"/>
      <c r="K51" s="64">
        <f>IFERROR(I51/G51,"")</f>
        <v>0.59938837920489296</v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>
        <v>494</v>
      </c>
      <c r="H53" s="63"/>
      <c r="I53" s="67">
        <v>321</v>
      </c>
      <c r="J53" s="36"/>
      <c r="K53" s="64">
        <f>IFERROR(I53/G53,"")</f>
        <v>0.6497975708502024</v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10" workbookViewId="0">
      <selection activeCell="G56" sqref="G56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 t="s">
        <v>105</v>
      </c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>
        <v>20193</v>
      </c>
      <c r="H18" s="63"/>
      <c r="I18" s="67">
        <v>20798</v>
      </c>
      <c r="J18" s="36"/>
      <c r="K18" s="64">
        <f>IFERROR((I18-G18)/G18,"")</f>
        <v>2.9960877531817958E-2</v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>
        <v>2786</v>
      </c>
      <c r="H20" s="63"/>
      <c r="I20" s="67">
        <v>2869</v>
      </c>
      <c r="J20" s="36"/>
      <c r="K20" s="64">
        <f>IFERROR((I20-G20)/G20,"")</f>
        <v>2.9791816223977027E-2</v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>
        <v>0</v>
      </c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>
        <v>0</v>
      </c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>
        <v>0</v>
      </c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>
        <v>214</v>
      </c>
      <c r="H28" s="63"/>
      <c r="I28" s="67">
        <v>278</v>
      </c>
      <c r="J28" s="36"/>
      <c r="K28" s="64">
        <f>IFERROR((I28-G28)/G28,"")</f>
        <v>0.29906542056074764</v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 t="s">
        <v>106</v>
      </c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 t="s">
        <v>106</v>
      </c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 t="s">
        <v>106</v>
      </c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 t="s">
        <v>106</v>
      </c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>
        <v>0</v>
      </c>
      <c r="H47" s="63"/>
      <c r="I47" s="67"/>
      <c r="J47" s="36"/>
      <c r="K47" s="64" t="str">
        <f>IFERROR(I47/G47,"")</f>
        <v/>
      </c>
      <c r="L47" s="36"/>
      <c r="M47" s="69" t="s">
        <v>107</v>
      </c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>
        <v>0</v>
      </c>
      <c r="H49" s="63"/>
      <c r="I49" s="67"/>
      <c r="J49" s="36"/>
      <c r="K49" s="64" t="str">
        <f>IFERROR(I49/G49,"")</f>
        <v/>
      </c>
      <c r="L49" s="36"/>
      <c r="M49" s="69" t="s">
        <v>107</v>
      </c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>
        <v>0</v>
      </c>
      <c r="H51" s="63"/>
      <c r="I51" s="67"/>
      <c r="J51" s="36"/>
      <c r="K51" s="64" t="str">
        <f>IFERROR(I51/G51,"")</f>
        <v/>
      </c>
      <c r="L51" s="36"/>
      <c r="M51" s="69" t="s">
        <v>107</v>
      </c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>
        <v>0</v>
      </c>
      <c r="H53" s="63"/>
      <c r="I53" s="67"/>
      <c r="J53" s="36"/>
      <c r="K53" s="64" t="str">
        <f>IFERROR(I53/G53,"")</f>
        <v/>
      </c>
      <c r="L53" s="36"/>
      <c r="M53" s="69" t="s">
        <v>107</v>
      </c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B31" sqref="B31:N31"/>
    </sheetView>
  </sheetViews>
  <sheetFormatPr defaultColWidth="10.875" defaultRowHeight="15.25" x14ac:dyDescent="0.65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5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65">
      <c r="E2" s="87" t="s">
        <v>91</v>
      </c>
      <c r="F2" s="87"/>
      <c r="G2" s="87"/>
      <c r="H2" s="87"/>
      <c r="I2" s="87"/>
      <c r="J2" s="87"/>
      <c r="K2" s="87"/>
    </row>
    <row r="3" spans="1:37" ht="15.5" x14ac:dyDescent="0.65">
      <c r="C3" s="8"/>
      <c r="D3" s="8"/>
      <c r="E3" s="87"/>
      <c r="F3" s="87"/>
      <c r="G3" s="87"/>
      <c r="H3" s="87"/>
      <c r="I3" s="87"/>
      <c r="J3" s="87"/>
      <c r="K3" s="87"/>
    </row>
    <row r="4" spans="1:37" ht="15.5" x14ac:dyDescent="0.65">
      <c r="C4" s="8"/>
      <c r="D4" s="8"/>
      <c r="E4" s="87"/>
      <c r="F4" s="87"/>
      <c r="G4" s="87"/>
      <c r="H4" s="87"/>
      <c r="I4" s="87"/>
      <c r="J4" s="87"/>
      <c r="K4" s="87"/>
    </row>
    <row r="5" spans="1:37" s="9" customFormat="1" ht="32.15" customHeight="1" x14ac:dyDescent="0.7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65"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</row>
    <row r="7" spans="1:37" ht="42" customHeight="1" x14ac:dyDescent="0.7">
      <c r="E7" s="12"/>
      <c r="F7" s="12"/>
      <c r="G7" s="13"/>
      <c r="H7" s="13"/>
      <c r="I7" s="13"/>
      <c r="J7" s="13"/>
      <c r="K7" s="14"/>
      <c r="L7" s="14"/>
      <c r="M7" s="41"/>
      <c r="N7" s="57"/>
      <c r="O7" s="57"/>
      <c r="P7" s="57"/>
    </row>
    <row r="8" spans="1:37" s="16" customFormat="1" ht="30" customHeight="1" x14ac:dyDescent="0.65">
      <c r="A8" s="41"/>
      <c r="B8" s="94" t="s">
        <v>93</v>
      </c>
      <c r="C8" s="94"/>
      <c r="E8" s="91" t="str">
        <f>Summary!E8</f>
        <v>Citrus</v>
      </c>
      <c r="F8" s="92"/>
      <c r="G8" s="92"/>
      <c r="H8" s="92"/>
      <c r="I8" s="92"/>
      <c r="J8" s="92"/>
      <c r="K8" s="93"/>
      <c r="L8" s="58"/>
      <c r="M8" s="58"/>
      <c r="N8" s="58"/>
      <c r="O8" s="58"/>
      <c r="P8" s="59"/>
      <c r="Q8" s="36"/>
      <c r="R8" s="59"/>
      <c r="S8" s="59"/>
      <c r="T8" s="59"/>
      <c r="U8" s="17"/>
      <c r="V8" s="17"/>
      <c r="W8" s="17"/>
      <c r="X8" s="17"/>
      <c r="Y8" s="17"/>
      <c r="Z8" s="17"/>
      <c r="AA8" s="17"/>
      <c r="AB8" s="17"/>
      <c r="AC8" s="17"/>
      <c r="AD8" s="60"/>
      <c r="AE8" s="60"/>
      <c r="AF8" s="60"/>
      <c r="AG8" s="60"/>
      <c r="AH8" s="60"/>
      <c r="AI8" s="61"/>
      <c r="AJ8" s="60"/>
      <c r="AK8" s="60"/>
    </row>
    <row r="9" spans="1:37" ht="6.95" customHeight="1" x14ac:dyDescent="0.7">
      <c r="E9" s="12"/>
      <c r="F9" s="12"/>
      <c r="G9" s="13"/>
      <c r="H9" s="13"/>
      <c r="I9" s="13"/>
      <c r="J9" s="13"/>
      <c r="K9" s="14"/>
      <c r="L9" s="14"/>
      <c r="M9" s="41"/>
      <c r="N9" s="57"/>
      <c r="O9" s="57"/>
      <c r="P9" s="57"/>
    </row>
    <row r="10" spans="1:37" ht="27.95" customHeight="1" x14ac:dyDescent="0.65">
      <c r="B10" s="82" t="s">
        <v>15</v>
      </c>
      <c r="C10" s="82"/>
      <c r="D10" s="15"/>
      <c r="E10" s="78"/>
      <c r="F10" s="79"/>
      <c r="G10" s="79"/>
      <c r="H10" s="79"/>
      <c r="I10" s="79"/>
      <c r="J10" s="79"/>
      <c r="K10" s="80"/>
      <c r="L10" s="8"/>
      <c r="M10" s="8"/>
    </row>
    <row r="11" spans="1:37" ht="15" customHeight="1" x14ac:dyDescent="0.7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65">
      <c r="A12" s="16"/>
      <c r="B12" s="73" t="s">
        <v>87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</row>
    <row r="13" spans="1:37" ht="8.15" customHeight="1" x14ac:dyDescent="0.65">
      <c r="A13" s="17"/>
      <c r="B13" s="18"/>
      <c r="C13" s="19"/>
      <c r="D13" s="19"/>
      <c r="E13" s="19"/>
      <c r="F13" s="19"/>
      <c r="G13" s="62"/>
      <c r="H13" s="19"/>
      <c r="I13" s="62"/>
      <c r="J13" s="19"/>
      <c r="K13" s="21"/>
      <c r="L13" s="19"/>
      <c r="M13" s="21"/>
      <c r="N13" s="22"/>
    </row>
    <row r="14" spans="1:37" ht="15.95" customHeight="1" x14ac:dyDescent="0.65">
      <c r="A14" s="17"/>
      <c r="B14" s="23"/>
      <c r="C14" s="86"/>
      <c r="D14" s="86"/>
      <c r="E14" s="86"/>
      <c r="F14" s="16"/>
      <c r="G14" s="95" t="s">
        <v>11</v>
      </c>
      <c r="H14" s="24"/>
      <c r="I14" s="95" t="s">
        <v>12</v>
      </c>
      <c r="J14" s="24"/>
      <c r="K14" s="98" t="s">
        <v>90</v>
      </c>
      <c r="L14" s="24"/>
      <c r="M14" s="95" t="s">
        <v>92</v>
      </c>
      <c r="N14" s="25"/>
    </row>
    <row r="15" spans="1:37" ht="15.95" customHeight="1" x14ac:dyDescent="0.65">
      <c r="A15" s="17"/>
      <c r="B15" s="23"/>
      <c r="C15" s="86"/>
      <c r="D15" s="86"/>
      <c r="E15" s="86"/>
      <c r="F15" s="16"/>
      <c r="G15" s="96"/>
      <c r="H15" s="16"/>
      <c r="I15" s="96"/>
      <c r="J15" s="16"/>
      <c r="K15" s="99"/>
      <c r="L15" s="16"/>
      <c r="M15" s="96"/>
      <c r="N15" s="25"/>
    </row>
    <row r="16" spans="1:37" ht="15.95" customHeight="1" x14ac:dyDescent="0.65">
      <c r="A16" s="26"/>
      <c r="B16" s="27"/>
      <c r="C16" s="86"/>
      <c r="D16" s="86"/>
      <c r="E16" s="86"/>
      <c r="F16" s="28"/>
      <c r="G16" s="97"/>
      <c r="H16" s="28"/>
      <c r="I16" s="97"/>
      <c r="J16" s="28"/>
      <c r="K16" s="100"/>
      <c r="L16" s="28"/>
      <c r="M16" s="97"/>
      <c r="N16" s="29"/>
    </row>
    <row r="17" spans="1:33" ht="6" customHeight="1" x14ac:dyDescent="0.65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5" customHeight="1" x14ac:dyDescent="0.65">
      <c r="A18" s="34"/>
      <c r="B18" s="35"/>
      <c r="C18" s="83" t="s">
        <v>94</v>
      </c>
      <c r="D18" s="84"/>
      <c r="E18" s="85"/>
      <c r="F18" s="36"/>
      <c r="G18" s="67"/>
      <c r="H18" s="63"/>
      <c r="I18" s="67"/>
      <c r="J18" s="36"/>
      <c r="K18" s="64" t="str">
        <f>IFERROR((I18-G18)/G18,"")</f>
        <v/>
      </c>
      <c r="L18" s="36"/>
      <c r="M18" s="56"/>
      <c r="N18" s="40"/>
    </row>
    <row r="19" spans="1:33" s="17" customFormat="1" ht="5.15" customHeight="1" x14ac:dyDescent="0.65">
      <c r="A19" s="41"/>
      <c r="B19" s="42"/>
      <c r="C19" s="41"/>
      <c r="D19" s="32"/>
      <c r="E19" s="32"/>
      <c r="F19" s="43"/>
      <c r="G19" s="65"/>
      <c r="H19" s="65"/>
      <c r="I19" s="66"/>
      <c r="J19" s="28"/>
      <c r="L19" s="28"/>
      <c r="M19" s="44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5"/>
      <c r="AF19" s="16"/>
      <c r="AG19" s="16"/>
    </row>
    <row r="20" spans="1:33" ht="23.15" customHeight="1" x14ac:dyDescent="0.65">
      <c r="A20" s="34"/>
      <c r="B20" s="35"/>
      <c r="C20" s="83" t="s">
        <v>89</v>
      </c>
      <c r="D20" s="84"/>
      <c r="E20" s="85"/>
      <c r="F20" s="36"/>
      <c r="G20" s="67"/>
      <c r="H20" s="63"/>
      <c r="I20" s="67"/>
      <c r="J20" s="36"/>
      <c r="K20" s="64" t="str">
        <f>IFERROR((I20-G20)/G20,"")</f>
        <v/>
      </c>
      <c r="L20" s="36"/>
      <c r="M20" s="56"/>
      <c r="N20" s="40"/>
    </row>
    <row r="21" spans="1:33" s="17" customFormat="1" ht="5.15" customHeight="1" x14ac:dyDescent="0.65">
      <c r="A21" s="41"/>
      <c r="B21" s="42"/>
      <c r="C21" s="41"/>
      <c r="D21" s="32"/>
      <c r="E21" s="32"/>
      <c r="F21" s="43"/>
      <c r="G21" s="65"/>
      <c r="H21" s="65"/>
      <c r="I21" s="66"/>
      <c r="J21" s="28"/>
      <c r="L21" s="28"/>
      <c r="M21" s="44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5"/>
      <c r="AF21" s="16"/>
      <c r="AG21" s="16"/>
    </row>
    <row r="22" spans="1:33" ht="23.15" customHeight="1" x14ac:dyDescent="0.65">
      <c r="A22" s="34"/>
      <c r="B22" s="35"/>
      <c r="C22" s="83" t="s">
        <v>95</v>
      </c>
      <c r="D22" s="84"/>
      <c r="E22" s="85"/>
      <c r="F22" s="36"/>
      <c r="G22" s="67"/>
      <c r="H22" s="63"/>
      <c r="I22" s="67"/>
      <c r="J22" s="36"/>
      <c r="K22" s="64" t="str">
        <f>IFERROR((I22-G22)/G22,"")</f>
        <v/>
      </c>
      <c r="L22" s="36"/>
      <c r="M22" s="56"/>
      <c r="N22" s="40"/>
    </row>
    <row r="23" spans="1:33" s="17" customFormat="1" ht="5.15" customHeight="1" x14ac:dyDescent="0.65">
      <c r="A23" s="41"/>
      <c r="B23" s="42"/>
      <c r="C23" s="41"/>
      <c r="D23" s="32"/>
      <c r="E23" s="32"/>
      <c r="F23" s="43"/>
      <c r="G23" s="65"/>
      <c r="H23" s="65"/>
      <c r="I23" s="66"/>
      <c r="J23" s="28"/>
      <c r="L23" s="28"/>
      <c r="M23" s="44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5"/>
      <c r="AF23" s="16"/>
      <c r="AG23" s="16"/>
    </row>
    <row r="24" spans="1:33" ht="23.15" customHeight="1" x14ac:dyDescent="0.65">
      <c r="A24" s="34"/>
      <c r="B24" s="35"/>
      <c r="C24" s="83" t="s">
        <v>96</v>
      </c>
      <c r="D24" s="84"/>
      <c r="E24" s="85"/>
      <c r="F24" s="36"/>
      <c r="G24" s="67"/>
      <c r="H24" s="63"/>
      <c r="I24" s="67"/>
      <c r="J24" s="36"/>
      <c r="K24" s="64" t="str">
        <f>IFERROR((I24-G24)/G24,"")</f>
        <v/>
      </c>
      <c r="L24" s="36"/>
      <c r="M24" s="56"/>
      <c r="N24" s="40"/>
    </row>
    <row r="25" spans="1:33" s="17" customFormat="1" ht="5.15" customHeight="1" x14ac:dyDescent="0.65">
      <c r="A25" s="41"/>
      <c r="B25" s="42"/>
      <c r="C25" s="41"/>
      <c r="D25" s="32"/>
      <c r="E25" s="32"/>
      <c r="F25" s="43"/>
      <c r="G25" s="65"/>
      <c r="H25" s="65"/>
      <c r="I25" s="66"/>
      <c r="J25" s="28"/>
      <c r="L25" s="28"/>
      <c r="M25" s="44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5"/>
      <c r="AF25" s="16"/>
      <c r="AG25" s="16"/>
    </row>
    <row r="26" spans="1:33" ht="23.15" customHeight="1" x14ac:dyDescent="0.65">
      <c r="A26" s="34"/>
      <c r="B26" s="35"/>
      <c r="C26" s="83" t="s">
        <v>97</v>
      </c>
      <c r="D26" s="84"/>
      <c r="E26" s="85"/>
      <c r="F26" s="36"/>
      <c r="G26" s="67"/>
      <c r="H26" s="63"/>
      <c r="I26" s="67"/>
      <c r="J26" s="36"/>
      <c r="K26" s="64" t="str">
        <f>IFERROR((I26-G26)/G26,"")</f>
        <v/>
      </c>
      <c r="L26" s="36"/>
      <c r="M26" s="56"/>
      <c r="N26" s="40"/>
    </row>
    <row r="27" spans="1:33" s="17" customFormat="1" ht="5.15" customHeight="1" x14ac:dyDescent="0.65">
      <c r="A27" s="41"/>
      <c r="B27" s="42"/>
      <c r="C27" s="41"/>
      <c r="D27" s="32"/>
      <c r="E27" s="32"/>
      <c r="F27" s="43"/>
      <c r="G27" s="65"/>
      <c r="H27" s="65"/>
      <c r="I27" s="66"/>
      <c r="J27" s="28"/>
      <c r="L27" s="28"/>
      <c r="M27" s="44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5"/>
      <c r="AF27" s="16"/>
      <c r="AG27" s="16"/>
    </row>
    <row r="28" spans="1:33" ht="23.15" customHeight="1" x14ac:dyDescent="0.65">
      <c r="A28" s="34"/>
      <c r="B28" s="35"/>
      <c r="C28" s="83" t="s">
        <v>98</v>
      </c>
      <c r="D28" s="84"/>
      <c r="E28" s="85"/>
      <c r="F28" s="36"/>
      <c r="G28" s="67"/>
      <c r="H28" s="63"/>
      <c r="I28" s="67"/>
      <c r="J28" s="36"/>
      <c r="K28" s="64" t="str">
        <f>IFERROR((I28-G28)/G28,"")</f>
        <v/>
      </c>
      <c r="L28" s="36"/>
      <c r="M28" s="56"/>
      <c r="N28" s="40"/>
    </row>
    <row r="29" spans="1:33" s="17" customFormat="1" ht="5.15" customHeight="1" x14ac:dyDescent="0.65">
      <c r="A29" s="41"/>
      <c r="B29" s="42"/>
      <c r="C29" s="41"/>
      <c r="D29" s="32"/>
      <c r="E29" s="32"/>
      <c r="F29" s="43"/>
      <c r="G29" s="65"/>
      <c r="H29" s="65"/>
      <c r="I29" s="66"/>
      <c r="J29" s="28"/>
      <c r="L29" s="28"/>
      <c r="M29" s="44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5"/>
      <c r="AF29" s="16"/>
      <c r="AG29" s="16"/>
    </row>
    <row r="30" spans="1:33" ht="23.15" customHeight="1" x14ac:dyDescent="0.65">
      <c r="A30" s="34"/>
      <c r="B30" s="35"/>
      <c r="C30" s="83" t="s">
        <v>99</v>
      </c>
      <c r="D30" s="84"/>
      <c r="E30" s="85"/>
      <c r="F30" s="36"/>
      <c r="G30" s="67"/>
      <c r="H30" s="63"/>
      <c r="I30" s="67"/>
      <c r="J30" s="36"/>
      <c r="K30" s="64" t="str">
        <f>IFERROR((I30-G30)/G30,"")</f>
        <v/>
      </c>
      <c r="L30" s="36"/>
      <c r="M30" s="56"/>
      <c r="N30" s="40"/>
      <c r="O30" s="46"/>
    </row>
    <row r="31" spans="1:33" ht="6" customHeight="1" x14ac:dyDescent="0.65">
      <c r="A31" s="17"/>
      <c r="B31" s="47"/>
      <c r="C31" s="48"/>
      <c r="D31" s="48"/>
      <c r="E31" s="48"/>
      <c r="F31" s="48"/>
      <c r="G31" s="49"/>
      <c r="H31" s="49"/>
      <c r="I31" s="49"/>
      <c r="J31" s="48"/>
      <c r="K31" s="50"/>
      <c r="L31" s="48"/>
      <c r="M31" s="50"/>
      <c r="N31" s="51"/>
    </row>
    <row r="32" spans="1:33" x14ac:dyDescent="0.65">
      <c r="A32" s="17"/>
      <c r="B32" s="17"/>
      <c r="C32" s="17"/>
      <c r="D32" s="17"/>
      <c r="E32" s="17"/>
      <c r="F32" s="16"/>
      <c r="G32" s="52"/>
      <c r="H32" s="53"/>
      <c r="I32" s="52"/>
      <c r="J32" s="16"/>
      <c r="K32" s="54"/>
      <c r="L32" s="16"/>
      <c r="M32" s="16"/>
    </row>
    <row r="33" spans="1:33" ht="53.15" customHeight="1" x14ac:dyDescent="0.65">
      <c r="A33" s="41"/>
      <c r="B33" s="74" t="s">
        <v>88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</row>
    <row r="34" spans="1:33" ht="6" customHeight="1" x14ac:dyDescent="0.65">
      <c r="A34" s="17"/>
      <c r="B34" s="18"/>
      <c r="C34" s="19"/>
      <c r="D34" s="19"/>
      <c r="E34" s="19"/>
      <c r="F34" s="19"/>
      <c r="G34" s="62"/>
      <c r="H34" s="19"/>
      <c r="I34" s="62"/>
      <c r="J34" s="19"/>
      <c r="K34" s="21"/>
      <c r="L34" s="19"/>
      <c r="M34" s="21"/>
      <c r="N34" s="22"/>
    </row>
    <row r="35" spans="1:33" ht="27.95" customHeight="1" x14ac:dyDescent="0.65">
      <c r="A35" s="17"/>
      <c r="B35" s="23"/>
      <c r="C35" s="86"/>
      <c r="D35" s="86"/>
      <c r="E35" s="86"/>
      <c r="F35" s="16"/>
      <c r="G35" s="95" t="s">
        <v>1</v>
      </c>
      <c r="H35" s="24"/>
      <c r="I35" s="95" t="s">
        <v>2</v>
      </c>
      <c r="J35" s="24"/>
      <c r="K35" s="98" t="s">
        <v>0</v>
      </c>
      <c r="L35" s="24"/>
      <c r="M35" s="95" t="s">
        <v>92</v>
      </c>
      <c r="N35" s="25"/>
    </row>
    <row r="36" spans="1:33" ht="5.15" customHeight="1" x14ac:dyDescent="0.65">
      <c r="A36" s="17"/>
      <c r="B36" s="23"/>
      <c r="C36" s="86"/>
      <c r="D36" s="86"/>
      <c r="E36" s="86"/>
      <c r="F36" s="16"/>
      <c r="G36" s="96"/>
      <c r="H36" s="16"/>
      <c r="I36" s="96"/>
      <c r="J36" s="16"/>
      <c r="K36" s="99"/>
      <c r="L36" s="16"/>
      <c r="M36" s="96"/>
      <c r="N36" s="25"/>
    </row>
    <row r="37" spans="1:33" x14ac:dyDescent="0.65">
      <c r="A37" s="26"/>
      <c r="B37" s="27"/>
      <c r="C37" s="86"/>
      <c r="D37" s="86"/>
      <c r="E37" s="86"/>
      <c r="F37" s="28"/>
      <c r="G37" s="97"/>
      <c r="H37" s="28"/>
      <c r="I37" s="97"/>
      <c r="J37" s="28"/>
      <c r="K37" s="100"/>
      <c r="L37" s="28"/>
      <c r="M37" s="97"/>
      <c r="N37" s="29"/>
    </row>
    <row r="38" spans="1:33" ht="6" customHeight="1" x14ac:dyDescent="0.65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5" customHeight="1" x14ac:dyDescent="0.65">
      <c r="A39" s="34"/>
      <c r="B39" s="35"/>
      <c r="C39" s="75" t="s">
        <v>3</v>
      </c>
      <c r="D39" s="76"/>
      <c r="E39" s="77"/>
      <c r="F39" s="36"/>
      <c r="G39" s="67"/>
      <c r="H39" s="63"/>
      <c r="I39" s="67"/>
      <c r="J39" s="36"/>
      <c r="K39" s="64" t="str">
        <f>IFERROR(I39/G39,"")</f>
        <v/>
      </c>
      <c r="L39" s="36"/>
      <c r="M39" s="56"/>
      <c r="N39" s="40"/>
    </row>
    <row r="40" spans="1:33" s="17" customFormat="1" ht="5.15" customHeight="1" x14ac:dyDescent="0.65">
      <c r="A40" s="41"/>
      <c r="B40" s="42"/>
      <c r="C40" s="41"/>
      <c r="D40" s="32"/>
      <c r="E40" s="32"/>
      <c r="F40" s="43"/>
      <c r="G40" s="65"/>
      <c r="H40" s="65"/>
      <c r="I40" s="66"/>
      <c r="J40" s="28"/>
      <c r="L40" s="28"/>
      <c r="M40" s="44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5"/>
      <c r="AF40" s="16"/>
      <c r="AG40" s="16"/>
    </row>
    <row r="41" spans="1:33" ht="38.15" customHeight="1" x14ac:dyDescent="0.65">
      <c r="A41" s="34"/>
      <c r="B41" s="35"/>
      <c r="C41" s="75" t="s">
        <v>4</v>
      </c>
      <c r="D41" s="76"/>
      <c r="E41" s="77"/>
      <c r="F41" s="36"/>
      <c r="G41" s="67"/>
      <c r="H41" s="63"/>
      <c r="I41" s="67"/>
      <c r="J41" s="36"/>
      <c r="K41" s="64" t="str">
        <f>IFERROR(I41/G41,"")</f>
        <v/>
      </c>
      <c r="L41" s="36"/>
      <c r="M41" s="56"/>
      <c r="N41" s="40"/>
    </row>
    <row r="42" spans="1:33" s="17" customFormat="1" ht="5.15" customHeight="1" x14ac:dyDescent="0.65">
      <c r="A42" s="41"/>
      <c r="B42" s="42"/>
      <c r="C42" s="41"/>
      <c r="D42" s="32"/>
      <c r="E42" s="32"/>
      <c r="F42" s="43"/>
      <c r="G42" s="65"/>
      <c r="H42" s="65"/>
      <c r="I42" s="66"/>
      <c r="J42" s="28"/>
      <c r="L42" s="28"/>
      <c r="M42" s="44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5"/>
      <c r="AF42" s="16"/>
      <c r="AG42" s="16"/>
    </row>
    <row r="43" spans="1:33" ht="38.15" customHeight="1" x14ac:dyDescent="0.65">
      <c r="A43" s="34"/>
      <c r="B43" s="35"/>
      <c r="C43" s="75" t="s">
        <v>5</v>
      </c>
      <c r="D43" s="76"/>
      <c r="E43" s="77"/>
      <c r="F43" s="36"/>
      <c r="G43" s="67"/>
      <c r="H43" s="63"/>
      <c r="I43" s="67"/>
      <c r="J43" s="36"/>
      <c r="K43" s="64" t="str">
        <f>IFERROR(I43/G43,"")</f>
        <v/>
      </c>
      <c r="L43" s="36"/>
      <c r="M43" s="56"/>
      <c r="N43" s="40"/>
    </row>
    <row r="44" spans="1:33" s="17" customFormat="1" ht="5.15" customHeight="1" x14ac:dyDescent="0.65">
      <c r="A44" s="41"/>
      <c r="B44" s="42"/>
      <c r="C44" s="41"/>
      <c r="D44" s="32"/>
      <c r="E44" s="32"/>
      <c r="F44" s="43"/>
      <c r="G44" s="65"/>
      <c r="H44" s="65"/>
      <c r="I44" s="66"/>
      <c r="J44" s="28"/>
      <c r="L44" s="28"/>
      <c r="M44" s="44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5"/>
      <c r="AF44" s="16"/>
      <c r="AG44" s="16"/>
    </row>
    <row r="45" spans="1:33" ht="38.15" customHeight="1" x14ac:dyDescent="0.65">
      <c r="A45" s="34"/>
      <c r="B45" s="35"/>
      <c r="C45" s="75" t="s">
        <v>6</v>
      </c>
      <c r="D45" s="76"/>
      <c r="E45" s="77"/>
      <c r="F45" s="36"/>
      <c r="G45" s="67"/>
      <c r="H45" s="63"/>
      <c r="I45" s="67"/>
      <c r="J45" s="36"/>
      <c r="K45" s="64" t="str">
        <f>IFERROR(I45/G45,"")</f>
        <v/>
      </c>
      <c r="L45" s="36"/>
      <c r="M45" s="56"/>
      <c r="N45" s="40"/>
    </row>
    <row r="46" spans="1:33" s="17" customFormat="1" ht="5.15" customHeight="1" x14ac:dyDescent="0.65">
      <c r="A46" s="41"/>
      <c r="B46" s="42"/>
      <c r="C46" s="41"/>
      <c r="D46" s="32"/>
      <c r="E46" s="32"/>
      <c r="F46" s="43"/>
      <c r="G46" s="65"/>
      <c r="H46" s="65"/>
      <c r="I46" s="66"/>
      <c r="J46" s="28"/>
      <c r="L46" s="28"/>
      <c r="M46" s="44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5"/>
      <c r="AF46" s="16"/>
      <c r="AG46" s="16"/>
    </row>
    <row r="47" spans="1:33" ht="38.15" customHeight="1" x14ac:dyDescent="0.65">
      <c r="A47" s="34"/>
      <c r="B47" s="35"/>
      <c r="C47" s="75" t="s">
        <v>7</v>
      </c>
      <c r="D47" s="76"/>
      <c r="E47" s="77"/>
      <c r="F47" s="36"/>
      <c r="G47" s="67"/>
      <c r="H47" s="63"/>
      <c r="I47" s="67"/>
      <c r="J47" s="36"/>
      <c r="K47" s="64" t="str">
        <f>IFERROR(I47/G47,"")</f>
        <v/>
      </c>
      <c r="L47" s="36"/>
      <c r="M47" s="56"/>
      <c r="N47" s="40"/>
    </row>
    <row r="48" spans="1:33" s="17" customFormat="1" ht="5.15" customHeight="1" x14ac:dyDescent="0.65">
      <c r="A48" s="41"/>
      <c r="B48" s="42"/>
      <c r="C48" s="41"/>
      <c r="D48" s="32"/>
      <c r="E48" s="32"/>
      <c r="F48" s="43"/>
      <c r="G48" s="65"/>
      <c r="H48" s="65"/>
      <c r="I48" s="68"/>
      <c r="J48" s="28"/>
      <c r="L48" s="28"/>
      <c r="M48" s="44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5"/>
      <c r="AF48" s="16"/>
      <c r="AG48" s="16"/>
    </row>
    <row r="49" spans="1:33" ht="38.15" customHeight="1" x14ac:dyDescent="0.65">
      <c r="A49" s="34"/>
      <c r="B49" s="35"/>
      <c r="C49" s="75" t="s">
        <v>8</v>
      </c>
      <c r="D49" s="76"/>
      <c r="E49" s="77"/>
      <c r="F49" s="36"/>
      <c r="G49" s="67"/>
      <c r="H49" s="63"/>
      <c r="I49" s="67"/>
      <c r="J49" s="36"/>
      <c r="K49" s="64" t="str">
        <f>IFERROR(I49/G49,"")</f>
        <v/>
      </c>
      <c r="L49" s="36"/>
      <c r="M49" s="56"/>
      <c r="N49" s="40"/>
    </row>
    <row r="50" spans="1:33" s="17" customFormat="1" ht="5.15" customHeight="1" x14ac:dyDescent="0.65">
      <c r="A50" s="41"/>
      <c r="B50" s="42"/>
      <c r="C50" s="41"/>
      <c r="D50" s="32"/>
      <c r="E50" s="32"/>
      <c r="F50" s="43"/>
      <c r="G50" s="65"/>
      <c r="H50" s="65"/>
      <c r="I50" s="66"/>
      <c r="J50" s="28"/>
      <c r="L50" s="28"/>
      <c r="M50" s="44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5"/>
      <c r="AF50" s="16"/>
      <c r="AG50" s="16"/>
    </row>
    <row r="51" spans="1:33" ht="38.15" customHeight="1" x14ac:dyDescent="0.65">
      <c r="A51" s="34"/>
      <c r="B51" s="35"/>
      <c r="C51" s="75" t="s">
        <v>9</v>
      </c>
      <c r="D51" s="76"/>
      <c r="E51" s="77"/>
      <c r="F51" s="36"/>
      <c r="G51" s="67"/>
      <c r="H51" s="63"/>
      <c r="I51" s="67"/>
      <c r="J51" s="36"/>
      <c r="K51" s="64" t="str">
        <f>IFERROR(I51/G51,"")</f>
        <v/>
      </c>
      <c r="L51" s="36"/>
      <c r="M51" s="56"/>
      <c r="N51" s="40"/>
    </row>
    <row r="52" spans="1:33" s="17" customFormat="1" ht="5.15" customHeight="1" x14ac:dyDescent="0.65">
      <c r="A52" s="41"/>
      <c r="B52" s="42"/>
      <c r="C52" s="41"/>
      <c r="D52" s="32"/>
      <c r="E52" s="32"/>
      <c r="F52" s="43"/>
      <c r="G52" s="65"/>
      <c r="H52" s="65"/>
      <c r="I52" s="66"/>
      <c r="J52" s="28"/>
      <c r="L52" s="28"/>
      <c r="M52" s="44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5"/>
      <c r="AF52" s="16"/>
      <c r="AG52" s="16"/>
    </row>
    <row r="53" spans="1:33" ht="38.15" customHeight="1" x14ac:dyDescent="0.65">
      <c r="A53" s="34"/>
      <c r="B53" s="35"/>
      <c r="C53" s="75" t="s">
        <v>10</v>
      </c>
      <c r="D53" s="76"/>
      <c r="E53" s="77"/>
      <c r="F53" s="36"/>
      <c r="G53" s="67"/>
      <c r="H53" s="63"/>
      <c r="I53" s="67"/>
      <c r="J53" s="36"/>
      <c r="K53" s="64" t="str">
        <f>IFERROR(I53/G53,"")</f>
        <v/>
      </c>
      <c r="L53" s="36"/>
      <c r="M53" s="56"/>
      <c r="N53" s="40"/>
    </row>
    <row r="54" spans="1:33" ht="6" customHeight="1" x14ac:dyDescent="0.65">
      <c r="A54" s="17"/>
      <c r="B54" s="47"/>
      <c r="C54" s="48"/>
      <c r="D54" s="48"/>
      <c r="E54" s="48"/>
      <c r="F54" s="48"/>
      <c r="G54" s="49"/>
      <c r="H54" s="49"/>
      <c r="I54" s="49"/>
      <c r="J54" s="48"/>
      <c r="K54" s="50"/>
      <c r="L54" s="48"/>
      <c r="M54" s="50"/>
      <c r="N54" s="51"/>
    </row>
    <row r="55" spans="1:33" x14ac:dyDescent="0.65">
      <c r="A55" s="17"/>
      <c r="B55" s="17"/>
      <c r="C55" s="17"/>
      <c r="D55" s="17"/>
      <c r="E55" s="17"/>
      <c r="F55" s="16"/>
      <c r="G55" s="52"/>
      <c r="H55" s="53"/>
      <c r="I55" s="52"/>
      <c r="J55" s="16"/>
      <c r="K55" s="54"/>
      <c r="L55" s="16"/>
      <c r="M55" s="16"/>
    </row>
  </sheetData>
  <sheetProtection sheet="1" objects="1" scenarios="1"/>
  <mergeCells count="33">
    <mergeCell ref="E2:K4"/>
    <mergeCell ref="B6:L6"/>
    <mergeCell ref="B8:C8"/>
    <mergeCell ref="E8:K8"/>
    <mergeCell ref="B10:C10"/>
    <mergeCell ref="E10:K10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C30:E30"/>
    <mergeCell ref="B33:N33"/>
    <mergeCell ref="C35:E37"/>
    <mergeCell ref="G35:G37"/>
    <mergeCell ref="I35:I37"/>
    <mergeCell ref="K35:K37"/>
    <mergeCell ref="M35:M37"/>
    <mergeCell ref="C51:E51"/>
    <mergeCell ref="C53:E53"/>
    <mergeCell ref="C39:E39"/>
    <mergeCell ref="C41:E41"/>
    <mergeCell ref="C43:E43"/>
    <mergeCell ref="C45:E45"/>
    <mergeCell ref="C47:E47"/>
    <mergeCell ref="C49:E49"/>
  </mergeCells>
  <pageMargins left="0.7" right="0.7" top="0.75" bottom="0.75" header="0.3" footer="0.3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Azusa</vt:lpstr>
      <vt:lpstr>Claremont</vt:lpstr>
      <vt:lpstr>Duarte</vt:lpstr>
      <vt:lpstr>Glendora</vt:lpstr>
      <vt:lpstr>Monrovia</vt:lpstr>
      <vt:lpstr>Citrus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Azusa!Print_Area</vt:lpstr>
      <vt:lpstr>Citrus!Print_Area</vt:lpstr>
      <vt:lpstr>Claremont!Print_Area</vt:lpstr>
      <vt:lpstr>Duarte!Print_Area</vt:lpstr>
      <vt:lpstr>Glendora!Print_Area</vt:lpstr>
      <vt:lpstr>Monrovia!Print_Area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Greg Hill Jr.</cp:lastModifiedBy>
  <cp:lastPrinted>2015-11-09T01:36:46Z</cp:lastPrinted>
  <dcterms:created xsi:type="dcterms:W3CDTF">2015-10-06T00:58:22Z</dcterms:created>
  <dcterms:modified xsi:type="dcterms:W3CDTF">2015-12-01T03:38:20Z</dcterms:modified>
</cp:coreProperties>
</file>