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423"/>
  <workbookPr showInkAnnotation="0" codeName="ThisWorkbook" autoCompressPictures="0"/>
  <bookViews>
    <workbookView xWindow="900" yWindow="0" windowWidth="25360" windowHeight="17480" tabRatio="707"/>
  </bookViews>
  <sheets>
    <sheet name="Summary" sheetId="6" r:id="rId1"/>
    <sheet name="ddConsortia" sheetId="11" state="hidden" r:id="rId2"/>
    <sheet name="Castro Valley" sheetId="13" r:id="rId3"/>
    <sheet name="CLP" sheetId="37" r:id="rId4"/>
    <sheet name="Dublin" sheetId="19" r:id="rId5"/>
    <sheet name="Eden ROP" sheetId="20" r:id="rId6"/>
    <sheet name="Hayward" sheetId="21" r:id="rId7"/>
    <sheet name="Livermore" sheetId="22" r:id="rId8"/>
    <sheet name="New Haven" sheetId="23" r:id="rId9"/>
    <sheet name="Pleasanton" sheetId="24" r:id="rId10"/>
    <sheet name="San Leandro" sheetId="25" r:id="rId11"/>
    <sheet name="San Lorenzo" sheetId="26" r:id="rId12"/>
    <sheet name="TVROP" sheetId="27" r:id="rId13"/>
    <sheet name="Sheet12" sheetId="28" r:id="rId14"/>
    <sheet name="Sheet13" sheetId="29" r:id="rId15"/>
    <sheet name="Sheet14" sheetId="30" r:id="rId16"/>
    <sheet name="Sheet15" sheetId="31" r:id="rId17"/>
    <sheet name="Sheet16" sheetId="32" r:id="rId18"/>
    <sheet name="Sheet17" sheetId="33" r:id="rId19"/>
    <sheet name="Sheet18" sheetId="34" r:id="rId20"/>
    <sheet name="Sheet19" sheetId="35" r:id="rId21"/>
    <sheet name="Sheet20" sheetId="36" r:id="rId22"/>
  </sheets>
  <externalReferences>
    <externalReference r:id="rId23"/>
  </externalReferences>
  <definedNames>
    <definedName name="ddConsortia">[1]Census!$A$2:$A$71</definedName>
    <definedName name="ddConsortium">ddConsortia!$A$2:$A$72</definedName>
    <definedName name="_xlnm.Print_Area" localSheetId="2">'Castro Valley'!$A$1:$L$55</definedName>
    <definedName name="_xlnm.Print_Area" localSheetId="3">CLP!$A$1:$L$55</definedName>
    <definedName name="_xlnm.Print_Area" localSheetId="4">Dublin!$A$1:$L$55</definedName>
    <definedName name="_xlnm.Print_Area" localSheetId="5">'Eden ROP'!$A$1:$L$55</definedName>
    <definedName name="_xlnm.Print_Area" localSheetId="6">Hayward!$A$1:$L$55</definedName>
    <definedName name="_xlnm.Print_Area" localSheetId="7">Livermore!$A$1:$L$55</definedName>
    <definedName name="_xlnm.Print_Area" localSheetId="8">'New Haven'!$A$1:$L$55</definedName>
    <definedName name="_xlnm.Print_Area" localSheetId="9">Pleasanton!$A$1:$L$55</definedName>
    <definedName name="_xlnm.Print_Area" localSheetId="10">'San Leandro'!$A$1:$L$55</definedName>
    <definedName name="_xlnm.Print_Area" localSheetId="11">'San Lorenzo'!$A$1:$L$55</definedName>
    <definedName name="_xlnm.Print_Area" localSheetId="13">Sheet12!$A$1:$L$55</definedName>
    <definedName name="_xlnm.Print_Area" localSheetId="14">Sheet13!$A$1:$L$55</definedName>
    <definedName name="_xlnm.Print_Area" localSheetId="15">Sheet14!$A$1:$L$55</definedName>
    <definedName name="_xlnm.Print_Area" localSheetId="16">Sheet15!$A$1:$L$55</definedName>
    <definedName name="_xlnm.Print_Area" localSheetId="17">Sheet16!$A$1:$L$55</definedName>
    <definedName name="_xlnm.Print_Area" localSheetId="18">Sheet17!$A$1:$L$55</definedName>
    <definedName name="_xlnm.Print_Area" localSheetId="19">Sheet18!$A$1:$L$55</definedName>
    <definedName name="_xlnm.Print_Area" localSheetId="20">Sheet19!$A$1:$L$55</definedName>
    <definedName name="_xlnm.Print_Area" localSheetId="21">Sheet20!$A$1:$L$55</definedName>
    <definedName name="_xlnm.Print_Area" localSheetId="0">Summary!$A$1:$L$53</definedName>
    <definedName name="_xlnm.Print_Area" localSheetId="12">TVROP!$A$1:$L$55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1" i="6" l="1"/>
  <c r="I51" i="6"/>
  <c r="K51" i="6"/>
  <c r="G49" i="6"/>
  <c r="I49" i="6"/>
  <c r="K49" i="6"/>
  <c r="G47" i="6"/>
  <c r="I47" i="6"/>
  <c r="K47" i="6"/>
  <c r="G45" i="6"/>
  <c r="I45" i="6"/>
  <c r="K45" i="6"/>
  <c r="G43" i="6"/>
  <c r="I43" i="6"/>
  <c r="K43" i="6"/>
  <c r="G41" i="6"/>
  <c r="I41" i="6"/>
  <c r="K41" i="6"/>
  <c r="G39" i="6"/>
  <c r="I39" i="6"/>
  <c r="K39" i="6"/>
  <c r="G37" i="6"/>
  <c r="I37" i="6"/>
  <c r="K37" i="6"/>
  <c r="K53" i="37"/>
  <c r="K53" i="19"/>
  <c r="K53" i="20"/>
  <c r="K53" i="21"/>
  <c r="K53" i="22"/>
  <c r="K53" i="23"/>
  <c r="K53" i="24"/>
  <c r="K53" i="25"/>
  <c r="K53" i="26"/>
  <c r="K53" i="27"/>
  <c r="K53" i="28"/>
  <c r="K53" i="29"/>
  <c r="K53" i="30"/>
  <c r="K53" i="31"/>
  <c r="K53" i="32"/>
  <c r="K53" i="33"/>
  <c r="K53" i="34"/>
  <c r="K53" i="35"/>
  <c r="K53" i="36"/>
  <c r="K53" i="13"/>
  <c r="K51" i="37"/>
  <c r="K51" i="19"/>
  <c r="K51" i="20"/>
  <c r="K51" i="21"/>
  <c r="K51" i="22"/>
  <c r="K51" i="23"/>
  <c r="K51" i="24"/>
  <c r="K51" i="25"/>
  <c r="K51" i="26"/>
  <c r="K51" i="27"/>
  <c r="K51" i="28"/>
  <c r="K51" i="29"/>
  <c r="K51" i="30"/>
  <c r="K51" i="31"/>
  <c r="K51" i="32"/>
  <c r="K51" i="33"/>
  <c r="K51" i="34"/>
  <c r="K51" i="35"/>
  <c r="K51" i="36"/>
  <c r="K51" i="13"/>
  <c r="K49" i="37"/>
  <c r="K49" i="19"/>
  <c r="K49" i="20"/>
  <c r="K49" i="21"/>
  <c r="K49" i="22"/>
  <c r="K49" i="23"/>
  <c r="K49" i="24"/>
  <c r="K49" i="25"/>
  <c r="K49" i="26"/>
  <c r="K49" i="27"/>
  <c r="K49" i="28"/>
  <c r="K49" i="29"/>
  <c r="K49" i="30"/>
  <c r="K49" i="31"/>
  <c r="K49" i="32"/>
  <c r="K49" i="33"/>
  <c r="K49" i="34"/>
  <c r="K49" i="35"/>
  <c r="K49" i="36"/>
  <c r="K49" i="13"/>
  <c r="K47" i="37"/>
  <c r="K47" i="19"/>
  <c r="K47" i="20"/>
  <c r="K47" i="21"/>
  <c r="K47" i="22"/>
  <c r="K47" i="23"/>
  <c r="K47" i="24"/>
  <c r="K47" i="25"/>
  <c r="K47" i="26"/>
  <c r="K47" i="27"/>
  <c r="K47" i="28"/>
  <c r="K47" i="29"/>
  <c r="K47" i="30"/>
  <c r="K47" i="31"/>
  <c r="K47" i="32"/>
  <c r="K47" i="33"/>
  <c r="K47" i="34"/>
  <c r="K47" i="35"/>
  <c r="K47" i="36"/>
  <c r="K47" i="13"/>
  <c r="K45" i="37"/>
  <c r="K45" i="19"/>
  <c r="K45" i="20"/>
  <c r="K45" i="21"/>
  <c r="K45" i="22"/>
  <c r="K45" i="23"/>
  <c r="K45" i="24"/>
  <c r="K45" i="25"/>
  <c r="K45" i="26"/>
  <c r="K45" i="27"/>
  <c r="K45" i="28"/>
  <c r="K45" i="29"/>
  <c r="K45" i="30"/>
  <c r="K45" i="31"/>
  <c r="K45" i="32"/>
  <c r="K45" i="33"/>
  <c r="K45" i="34"/>
  <c r="K45" i="35"/>
  <c r="K45" i="36"/>
  <c r="K45" i="13"/>
  <c r="K43" i="37"/>
  <c r="K43" i="19"/>
  <c r="K43" i="20"/>
  <c r="K43" i="21"/>
  <c r="K43" i="22"/>
  <c r="K43" i="23"/>
  <c r="K43" i="24"/>
  <c r="K43" i="25"/>
  <c r="K43" i="26"/>
  <c r="K43" i="27"/>
  <c r="K43" i="28"/>
  <c r="K43" i="29"/>
  <c r="K43" i="30"/>
  <c r="K43" i="31"/>
  <c r="K43" i="32"/>
  <c r="K43" i="33"/>
  <c r="K43" i="34"/>
  <c r="K43" i="35"/>
  <c r="K43" i="36"/>
  <c r="K43" i="13"/>
  <c r="K41" i="37"/>
  <c r="K41" i="19"/>
  <c r="K41" i="20"/>
  <c r="K41" i="21"/>
  <c r="K41" i="22"/>
  <c r="K41" i="23"/>
  <c r="K41" i="24"/>
  <c r="K41" i="25"/>
  <c r="K41" i="26"/>
  <c r="K41" i="27"/>
  <c r="K41" i="28"/>
  <c r="K41" i="29"/>
  <c r="K41" i="30"/>
  <c r="K41" i="31"/>
  <c r="K41" i="32"/>
  <c r="K41" i="33"/>
  <c r="K41" i="34"/>
  <c r="K41" i="35"/>
  <c r="K41" i="36"/>
  <c r="K41" i="13"/>
  <c r="K39" i="37"/>
  <c r="K39" i="19"/>
  <c r="K39" i="20"/>
  <c r="K39" i="21"/>
  <c r="K39" i="22"/>
  <c r="K39" i="23"/>
  <c r="K39" i="24"/>
  <c r="K39" i="25"/>
  <c r="K39" i="26"/>
  <c r="K39" i="27"/>
  <c r="K39" i="28"/>
  <c r="K39" i="29"/>
  <c r="K39" i="30"/>
  <c r="K39" i="31"/>
  <c r="K39" i="32"/>
  <c r="K39" i="33"/>
  <c r="K39" i="34"/>
  <c r="K39" i="35"/>
  <c r="K39" i="36"/>
  <c r="K39" i="13"/>
  <c r="G28" i="6"/>
  <c r="I28" i="6"/>
  <c r="K28" i="6"/>
  <c r="G26" i="6"/>
  <c r="I26" i="6"/>
  <c r="K26" i="6"/>
  <c r="G24" i="6"/>
  <c r="I24" i="6"/>
  <c r="K24" i="6"/>
  <c r="G22" i="6"/>
  <c r="I22" i="6"/>
  <c r="K22" i="6"/>
  <c r="G20" i="6"/>
  <c r="I20" i="6"/>
  <c r="K20" i="6"/>
  <c r="G18" i="6"/>
  <c r="I18" i="6"/>
  <c r="K18" i="6"/>
  <c r="G16" i="6"/>
  <c r="I16" i="6"/>
  <c r="K16" i="6"/>
  <c r="K30" i="37"/>
  <c r="K30" i="19"/>
  <c r="K30" i="20"/>
  <c r="K30" i="21"/>
  <c r="K30" i="22"/>
  <c r="K30" i="23"/>
  <c r="K30" i="24"/>
  <c r="K30" i="25"/>
  <c r="K30" i="26"/>
  <c r="K30" i="27"/>
  <c r="K30" i="28"/>
  <c r="K30" i="29"/>
  <c r="K30" i="30"/>
  <c r="K30" i="31"/>
  <c r="K30" i="32"/>
  <c r="K30" i="33"/>
  <c r="K30" i="34"/>
  <c r="K30" i="35"/>
  <c r="K30" i="36"/>
  <c r="K30" i="13"/>
  <c r="K28" i="37"/>
  <c r="K28" i="19"/>
  <c r="K28" i="20"/>
  <c r="K28" i="21"/>
  <c r="K28" i="22"/>
  <c r="K28" i="23"/>
  <c r="K28" i="24"/>
  <c r="K28" i="25"/>
  <c r="K28" i="26"/>
  <c r="K28" i="27"/>
  <c r="K28" i="28"/>
  <c r="K28" i="29"/>
  <c r="K28" i="30"/>
  <c r="K28" i="31"/>
  <c r="K28" i="32"/>
  <c r="K28" i="33"/>
  <c r="K28" i="34"/>
  <c r="K28" i="35"/>
  <c r="K28" i="36"/>
  <c r="K28" i="13"/>
  <c r="K26" i="37"/>
  <c r="K26" i="19"/>
  <c r="K26" i="20"/>
  <c r="K26" i="21"/>
  <c r="K26" i="22"/>
  <c r="K26" i="23"/>
  <c r="K26" i="24"/>
  <c r="K26" i="25"/>
  <c r="K26" i="26"/>
  <c r="K26" i="27"/>
  <c r="K26" i="28"/>
  <c r="K26" i="29"/>
  <c r="K26" i="30"/>
  <c r="K26" i="31"/>
  <c r="K26" i="32"/>
  <c r="K26" i="33"/>
  <c r="K26" i="34"/>
  <c r="K26" i="35"/>
  <c r="K26" i="36"/>
  <c r="K26" i="13"/>
  <c r="K24" i="37"/>
  <c r="K24" i="19"/>
  <c r="K24" i="20"/>
  <c r="K24" i="21"/>
  <c r="K24" i="22"/>
  <c r="K24" i="23"/>
  <c r="K24" i="24"/>
  <c r="K24" i="25"/>
  <c r="K24" i="26"/>
  <c r="K24" i="27"/>
  <c r="K24" i="28"/>
  <c r="K24" i="29"/>
  <c r="K24" i="30"/>
  <c r="K24" i="31"/>
  <c r="K24" i="32"/>
  <c r="K24" i="33"/>
  <c r="K24" i="34"/>
  <c r="K24" i="35"/>
  <c r="K24" i="36"/>
  <c r="K24" i="13"/>
  <c r="K22" i="37"/>
  <c r="K22" i="19"/>
  <c r="K22" i="20"/>
  <c r="K22" i="21"/>
  <c r="K22" i="22"/>
  <c r="K22" i="23"/>
  <c r="K22" i="24"/>
  <c r="K22" i="25"/>
  <c r="K22" i="26"/>
  <c r="K22" i="27"/>
  <c r="K22" i="28"/>
  <c r="K22" i="29"/>
  <c r="K22" i="30"/>
  <c r="K22" i="31"/>
  <c r="K22" i="32"/>
  <c r="K22" i="33"/>
  <c r="K22" i="34"/>
  <c r="K22" i="35"/>
  <c r="K22" i="36"/>
  <c r="K22" i="13"/>
  <c r="K20" i="37"/>
  <c r="K20" i="19"/>
  <c r="K20" i="20"/>
  <c r="K20" i="21"/>
  <c r="K20" i="22"/>
  <c r="K20" i="23"/>
  <c r="K20" i="24"/>
  <c r="K20" i="25"/>
  <c r="K20" i="26"/>
  <c r="K20" i="27"/>
  <c r="K20" i="28"/>
  <c r="K20" i="29"/>
  <c r="K20" i="30"/>
  <c r="K20" i="31"/>
  <c r="K20" i="32"/>
  <c r="K20" i="33"/>
  <c r="K20" i="34"/>
  <c r="K20" i="35"/>
  <c r="K20" i="36"/>
  <c r="K20" i="13"/>
  <c r="K18" i="37"/>
  <c r="K18" i="19"/>
  <c r="K18" i="20"/>
  <c r="K18" i="21"/>
  <c r="K18" i="22"/>
  <c r="K18" i="23"/>
  <c r="K18" i="24"/>
  <c r="K18" i="25"/>
  <c r="K18" i="26"/>
  <c r="K18" i="27"/>
  <c r="K18" i="28"/>
  <c r="K18" i="29"/>
  <c r="K18" i="30"/>
  <c r="K18" i="31"/>
  <c r="K18" i="32"/>
  <c r="K18" i="33"/>
  <c r="K18" i="34"/>
  <c r="K18" i="35"/>
  <c r="K18" i="36"/>
  <c r="K18" i="13"/>
  <c r="E8" i="37"/>
  <c r="E8" i="36"/>
  <c r="E8" i="35"/>
  <c r="E8" i="34"/>
  <c r="E8" i="33"/>
  <c r="E8" i="32"/>
  <c r="E8" i="31"/>
  <c r="E8" i="30"/>
  <c r="E8" i="29"/>
  <c r="E8" i="28"/>
  <c r="E8" i="27"/>
  <c r="E8" i="26"/>
  <c r="E8" i="25"/>
  <c r="E8" i="24"/>
  <c r="E8" i="23"/>
  <c r="E8" i="22"/>
  <c r="E8" i="21"/>
  <c r="E8" i="20"/>
  <c r="E8" i="19"/>
  <c r="E8" i="13"/>
</calcChain>
</file>

<file path=xl/sharedStrings.xml><?xml version="1.0" encoding="utf-8"?>
<sst xmlns="http://schemas.openxmlformats.org/spreadsheetml/2006/main" count="675" uniqueCount="112">
  <si>
    <t>Projected Target Rate (%) for 2015-2016  </t>
  </si>
  <si>
    <t>Projected number of Students with this goal</t>
  </si>
  <si>
    <t>Projected number achieving the performance outcome</t>
  </si>
  <si>
    <t xml:space="preserve">6.2a - For WIOA students - % that completes at least one Educational Functioning Level as defined in the NRS system, for those who had this goal during the current program year.  </t>
  </si>
  <si>
    <t xml:space="preserve">6.2b - For Non-WIOA students - % that achieves at least one course completion, for those who had this goal during the current program year.  </t>
  </si>
  <si>
    <t xml:space="preserve">6.2c - % Completion of HSD or Equivalent, for those who had this goal during the current program year.  </t>
  </si>
  <si>
    <t xml:space="preserve">6.2d - % Transition from K-12 adult to post-secondary, for those who had this goal during the current program year.  </t>
  </si>
  <si>
    <t xml:space="preserve">6.2e - % Transition from non-credit to credit in post-secondary, for those who had this goal during the current program year.  </t>
  </si>
  <si>
    <t xml:space="preserve">6.2f - % Completion of post-secondary certifications, degrees, or training programs, for those who had this goal during the current program year.  </t>
  </si>
  <si>
    <t xml:space="preserve">6.2g - % Placed in jobs, for those who had this goal during the current program year.  </t>
  </si>
  <si>
    <t>6.2h - % With increased wages, for those who had this goal during the current program year.</t>
  </si>
  <si>
    <t>AY 2013-2014 Numbers From AB86 Final Plan</t>
  </si>
  <si>
    <t>Projected Target for
2015-2016</t>
  </si>
  <si>
    <t>Consortium Name:</t>
  </si>
  <si>
    <t>Cerritos</t>
  </si>
  <si>
    <t>Member Name:</t>
  </si>
  <si>
    <t>Regional Consortia</t>
  </si>
  <si>
    <t>Allan Hancock</t>
  </si>
  <si>
    <t>Antelope Valley</t>
  </si>
  <si>
    <t>Barstow</t>
  </si>
  <si>
    <t>Butte-Glenn</t>
  </si>
  <si>
    <t>Cabrillo</t>
  </si>
  <si>
    <t>Chabot-Las Positas</t>
  </si>
  <si>
    <t>Chaffey</t>
  </si>
  <si>
    <t>Citrus</t>
  </si>
  <si>
    <t>Coast</t>
  </si>
  <si>
    <t>Compton / Paramount (Tri-Cities)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</si>
  <si>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</si>
  <si>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</si>
  <si>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</si>
  <si>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</si>
  <si>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</si>
  <si>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</si>
  <si>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</si>
  <si>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</si>
  <si>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</si>
  <si>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Hartnell / Salinas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</si>
  <si>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</si>
  <si>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</si>
  <si>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</si>
  <si>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</si>
  <si>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</si>
  <si>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</si>
  <si>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</si>
  <si>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</si>
  <si>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</si>
  <si>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</si>
  <si>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</si>
  <si>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</si>
  <si>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</si>
  <si>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</si>
  <si>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</si>
  <si>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</si>
  <si>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</si>
  <si>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</si>
  <si>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Palomar / Vista</t>
  </si>
  <si>
    <t>Pasadena</t>
  </si>
  <si>
    <t>Peralta / Piedmont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</si>
  <si>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</si>
  <si>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</si>
  <si>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</si>
  <si>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</si>
  <si>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</si>
  <si>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</si>
  <si>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</si>
  <si>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</si>
  <si>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 Luis Obispo</t>
  </si>
  <si>
    <t>San Mateo</t>
  </si>
  <si>
    <t>Santa Barbara</t>
  </si>
  <si>
    <t>Santa Clarita</t>
  </si>
  <si>
    <t>Santa Monica</t>
  </si>
  <si>
    <t>Sequoias</t>
  </si>
  <si>
    <t>Shasta-Tehama-Trinity</t>
  </si>
  <si>
    <t>Sierra / Roseville</t>
  </si>
  <si>
    <t>Siskiyou</t>
  </si>
  <si>
    <t>Solano</t>
  </si>
  <si>
    <t>Sonoma</t>
  </si>
  <si>
    <t xml:space="preserve">South Bay </t>
  </si>
  <si>
    <t>South Orange</t>
  </si>
  <si>
    <t>Southwestern</t>
  </si>
  <si>
    <t>State Center</t>
  </si>
  <si>
    <t>Ventura</t>
  </si>
  <si>
    <t>Victor Valley</t>
  </si>
  <si>
    <t>West Hills</t>
  </si>
  <si>
    <t>West Kern</t>
  </si>
  <si>
    <t>Yosemite</t>
  </si>
  <si>
    <t>Yuba</t>
  </si>
  <si>
    <r>
      <t xml:space="preserve">Table 6.1 Levels of Service by Program Area and Member (Projected Targets). </t>
    </r>
    <r>
      <rPr>
        <sz val="12"/>
        <color theme="1"/>
        <rFont val="Arial"/>
      </rPr>
      <t xml:space="preserve">Provide a the number of students served in AY 2013-14 as identified in  your AB86 Final Plan, as applicable, and target numbers for each of the AB104 Program Areas listed in the table shown below. </t>
    </r>
    <r>
      <rPr>
        <i/>
        <sz val="12"/>
        <color theme="1"/>
        <rFont val="Arial"/>
      </rPr>
      <t xml:space="preserve">Estimates for the figures for the new AB104 program areas (Pre-Apprenticeship training, Adults training to support child school success, and Older Adults in the Workforce) are acceptable. </t>
    </r>
    <r>
      <rPr>
        <sz val="12"/>
        <color theme="1"/>
        <rFont val="Arial"/>
      </rPr>
      <t xml:space="preserve">Duplicated headcounts are acceptable as some students may be in more than one program. You may add notes to explain your baseline and target figures, if necessary. </t>
    </r>
    <r>
      <rPr>
        <b/>
        <sz val="12"/>
        <color theme="1"/>
        <rFont val="Arial"/>
      </rPr>
      <t xml:space="preserve">It is understood that these figures will change over the course of implementation, so this would be your best estimate at this time. </t>
    </r>
  </si>
  <si>
    <r>
      <t xml:space="preserve">Table 6.2: Performance Outcomes by Member – Projected Targets. </t>
    </r>
    <r>
      <rPr>
        <sz val="12"/>
        <rFont val="Arial"/>
        <family val="2"/>
      </rPr>
      <t xml:space="preserve">Provide target percentages for each of the performance measures listed in the table shown below. See the Guidance document for more information on this section, and resource links for goal-setting approaches. </t>
    </r>
  </si>
  <si>
    <t>6.1b - English as a second language</t>
  </si>
  <si>
    <t>Projected Percent Change (%) for 2015-2016  </t>
  </si>
  <si>
    <t>AB104 Block Grant Consortium Performance Measures Form</t>
  </si>
  <si>
    <t>Notes</t>
  </si>
  <si>
    <t>Consortium:</t>
  </si>
  <si>
    <t>6.1a - Adult Education (ABE, ASE, Basic Skills)</t>
  </si>
  <si>
    <t>6.1c - Adults in the workforce (including older adults)</t>
  </si>
  <si>
    <t xml:space="preserve">6.1d - Adults training to support child school success </t>
  </si>
  <si>
    <t>6.1e - Adults with Disabilities</t>
  </si>
  <si>
    <t>6.1f - Careers and Technical Education</t>
  </si>
  <si>
    <t>6.1g - Pre-apprenticeship Training</t>
  </si>
  <si>
    <t>Castro Valley USD</t>
  </si>
  <si>
    <t>n/a</t>
  </si>
  <si>
    <t>Chabot - Las Positas CCD</t>
  </si>
  <si>
    <t>Dublin USD</t>
  </si>
  <si>
    <t>Eden Area ROP</t>
  </si>
  <si>
    <t>Hayward USD</t>
  </si>
  <si>
    <t>Livermore Valley JUSD</t>
  </si>
  <si>
    <t>New Haven USD</t>
  </si>
  <si>
    <t>Pleasanton USD</t>
  </si>
  <si>
    <t>San Leandro USD</t>
  </si>
  <si>
    <t>San Lorenzo USD</t>
  </si>
  <si>
    <t>Tri-Valley ROP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</si>
</sst>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"/>
    <numFmt numFmtId="167" formatCode="_(* #,##0_);_(* \(#,##0\);_(* &quot;-&quot;??_);_(@_)"/>
    <numFmt numFmtId="168" formatCode="0.0%"/>
  </numFmts>
  <fonts count="3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rgb="FF0070C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</font>
    <font>
      <sz val="12"/>
      <color theme="1"/>
      <name val="Arial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2"/>
      <color theme="1"/>
      <name val="Arial"/>
    </font>
    <font>
      <sz val="12"/>
      <color indexed="8"/>
      <name val="Arial"/>
      <family val="2"/>
    </font>
    <font>
      <sz val="11"/>
      <color rgb="FF0070C0"/>
      <name val="Arial"/>
      <family val="2"/>
    </font>
    <font>
      <sz val="20"/>
      <color theme="0" tint="-0.499984740745262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8" tint="-0.249977111117893"/>
      <name val="Arial"/>
      <family val="2"/>
    </font>
    <font>
      <sz val="11"/>
      <color theme="8" tint="-0.249977111117893"/>
      <name val="Arial"/>
      <family val="2"/>
    </font>
    <font>
      <i/>
      <sz val="12"/>
      <color theme="8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6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165" fontId="1" fillId="0" borderId="0" applyFont="0" applyFill="0" applyBorder="0" applyAlignment="0" applyProtection="0"/>
    <xf numFmtId="0" fontId="6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02">
    <xf numFmtId="0" fontId="0" fillId="0" borderId="0" xfId="0"/>
    <xf numFmtId="167" fontId="18" fillId="0" borderId="10" xfId="4" quotePrefix="1" applyNumberFormat="1" applyFont="1" applyBorder="1" applyAlignment="1">
      <alignment horizontal="center" vertical="center"/>
    </xf>
    <xf numFmtId="0" fontId="18" fillId="0" borderId="0" xfId="0" quotePrefix="1" applyNumberFormat="1" applyFont="1"/>
    <xf numFmtId="0" fontId="6" fillId="0" borderId="11" xfId="5" applyFont="1" applyFill="1" applyBorder="1" applyAlignment="1">
      <alignment wrapText="1"/>
    </xf>
    <xf numFmtId="0" fontId="6" fillId="0" borderId="0" xfId="5" applyFont="1" applyFill="1" applyBorder="1" applyAlignment="1">
      <alignment wrapText="1"/>
    </xf>
    <xf numFmtId="0" fontId="18" fillId="0" borderId="11" xfId="0" quotePrefix="1" applyNumberFormat="1" applyFont="1" applyBorder="1"/>
    <xf numFmtId="0" fontId="3" fillId="0" borderId="0" xfId="0" applyFont="1"/>
    <xf numFmtId="0" fontId="16" fillId="2" borderId="0" xfId="0" applyFont="1" applyFill="1" applyProtection="1">
      <protection hidden="1"/>
    </xf>
    <xf numFmtId="0" fontId="15" fillId="2" borderId="0" xfId="0" applyFont="1" applyFill="1" applyAlignment="1" applyProtection="1">
      <alignment vertical="top" wrapText="1"/>
      <protection hidden="1"/>
    </xf>
    <xf numFmtId="0" fontId="16" fillId="2" borderId="0" xfId="0" applyFont="1" applyFill="1" applyAlignment="1" applyProtection="1">
      <protection hidden="1"/>
    </xf>
    <xf numFmtId="0" fontId="19" fillId="2" borderId="0" xfId="3" applyFont="1" applyFill="1" applyBorder="1" applyAlignment="1" applyProtection="1">
      <alignment horizontal="left"/>
      <protection hidden="1"/>
    </xf>
    <xf numFmtId="0" fontId="15" fillId="2" borderId="0" xfId="0" applyFont="1" applyFill="1" applyAlignment="1" applyProtection="1">
      <alignment wrapText="1"/>
      <protection hidden="1"/>
    </xf>
    <xf numFmtId="0" fontId="19" fillId="2" borderId="0" xfId="3" applyFont="1" applyFill="1" applyProtection="1">
      <protection hidden="1"/>
    </xf>
    <xf numFmtId="0" fontId="21" fillId="2" borderId="0" xfId="3" applyFont="1" applyFill="1" applyAlignment="1" applyProtection="1">
      <alignment horizontal="left" vertical="top" wrapText="1"/>
      <protection hidden="1"/>
    </xf>
    <xf numFmtId="0" fontId="21" fillId="2" borderId="0" xfId="3" applyFont="1" applyFill="1" applyProtection="1">
      <protection hidden="1"/>
    </xf>
    <xf numFmtId="0" fontId="19" fillId="2" borderId="0" xfId="3" applyFont="1" applyFill="1" applyAlignment="1" applyProtection="1">
      <alignment horizontal="right" vertical="center"/>
      <protection hidden="1"/>
    </xf>
    <xf numFmtId="0" fontId="3" fillId="2" borderId="0" xfId="3" applyFont="1" applyFill="1" applyBorder="1" applyProtection="1">
      <protection hidden="1"/>
    </xf>
    <xf numFmtId="0" fontId="3" fillId="2" borderId="0" xfId="3" applyFont="1" applyFill="1" applyProtection="1">
      <protection hidden="1"/>
    </xf>
    <xf numFmtId="0" fontId="3" fillId="2" borderId="2" xfId="3" applyFont="1" applyFill="1" applyBorder="1" applyProtection="1">
      <protection hidden="1"/>
    </xf>
    <xf numFmtId="0" fontId="3" fillId="2" borderId="3" xfId="3" applyFont="1" applyFill="1" applyBorder="1" applyProtection="1">
      <protection hidden="1"/>
    </xf>
    <xf numFmtId="0" fontId="7" fillId="2" borderId="4" xfId="3" applyFont="1" applyFill="1" applyBorder="1" applyAlignment="1" applyProtection="1">
      <alignment vertical="center" wrapText="1"/>
      <protection hidden="1"/>
    </xf>
    <xf numFmtId="166" fontId="7" fillId="2" borderId="3" xfId="3" applyNumberFormat="1" applyFont="1" applyFill="1" applyBorder="1" applyAlignment="1" applyProtection="1">
      <alignment horizontal="center" vertical="center" wrapText="1"/>
      <protection hidden="1"/>
    </xf>
    <xf numFmtId="0" fontId="3" fillId="2" borderId="5" xfId="3" applyFont="1" applyFill="1" applyBorder="1" applyProtection="1">
      <protection hidden="1"/>
    </xf>
    <xf numFmtId="0" fontId="3" fillId="2" borderId="6" xfId="3" applyFont="1" applyFill="1" applyBorder="1" applyProtection="1">
      <protection hidden="1"/>
    </xf>
    <xf numFmtId="0" fontId="9" fillId="2" borderId="0" xfId="3" applyFont="1" applyFill="1" applyBorder="1" applyAlignment="1" applyProtection="1">
      <alignment horizontal="center" vertical="center" wrapText="1"/>
      <protection hidden="1"/>
    </xf>
    <xf numFmtId="0" fontId="3" fillId="2" borderId="8" xfId="3" applyFont="1" applyFill="1" applyBorder="1" applyProtection="1">
      <protection hidden="1"/>
    </xf>
    <xf numFmtId="0" fontId="10" fillId="2" borderId="0" xfId="3" applyFont="1" applyFill="1" applyAlignment="1" applyProtection="1">
      <alignment wrapText="1"/>
      <protection hidden="1"/>
    </xf>
    <xf numFmtId="0" fontId="10" fillId="2" borderId="6" xfId="3" applyFont="1" applyFill="1" applyBorder="1" applyAlignment="1" applyProtection="1">
      <alignment wrapText="1"/>
      <protection hidden="1"/>
    </xf>
    <xf numFmtId="0" fontId="11" fillId="2" borderId="0" xfId="3" applyFont="1" applyFill="1" applyBorder="1" applyAlignment="1" applyProtection="1">
      <alignment horizontal="center" vertical="center" wrapText="1"/>
      <protection hidden="1"/>
    </xf>
    <xf numFmtId="0" fontId="11" fillId="2" borderId="8" xfId="3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Protection="1">
      <protection hidden="1"/>
    </xf>
    <xf numFmtId="0" fontId="10" fillId="2" borderId="6" xfId="3" applyFont="1" applyFill="1" applyBorder="1" applyProtection="1">
      <protection hidden="1"/>
    </xf>
    <xf numFmtId="0" fontId="12" fillId="2" borderId="0" xfId="3" applyFont="1" applyFill="1" applyBorder="1" applyAlignment="1" applyProtection="1">
      <alignment horizontal="left" vertical="center" wrapText="1"/>
      <protection hidden="1"/>
    </xf>
    <xf numFmtId="166" fontId="5" fillId="2" borderId="0" xfId="3" applyNumberFormat="1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Alignment="1" applyProtection="1">
      <alignment vertical="center"/>
      <protection hidden="1"/>
    </xf>
    <xf numFmtId="0" fontId="10" fillId="2" borderId="6" xfId="3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vertical="center"/>
      <protection hidden="1"/>
    </xf>
    <xf numFmtId="0" fontId="6" fillId="5" borderId="1" xfId="1" applyNumberFormat="1" applyFont="1" applyFill="1" applyBorder="1" applyAlignment="1" applyProtection="1">
      <alignment horizontal="center" vertical="center"/>
      <protection hidden="1"/>
    </xf>
    <xf numFmtId="1" fontId="3" fillId="2" borderId="0" xfId="3" applyNumberFormat="1" applyFont="1" applyFill="1" applyBorder="1" applyAlignment="1" applyProtection="1">
      <alignment horizontal="center" vertical="center"/>
      <protection hidden="1"/>
    </xf>
    <xf numFmtId="9" fontId="14" fillId="4" borderId="1" xfId="2" applyFont="1" applyFill="1" applyBorder="1" applyAlignment="1" applyProtection="1">
      <alignment horizontal="center" vertical="center"/>
      <protection hidden="1"/>
    </xf>
    <xf numFmtId="0" fontId="10" fillId="2" borderId="8" xfId="3" applyFont="1" applyFill="1" applyBorder="1" applyAlignment="1" applyProtection="1">
      <alignment vertical="center"/>
      <protection hidden="1"/>
    </xf>
    <xf numFmtId="0" fontId="21" fillId="2" borderId="0" xfId="3" applyFont="1" applyFill="1" applyBorder="1" applyProtection="1">
      <protection hidden="1"/>
    </xf>
    <xf numFmtId="0" fontId="21" fillId="2" borderId="6" xfId="3" applyFont="1" applyFill="1" applyBorder="1" applyProtection="1">
      <protection hidden="1"/>
    </xf>
    <xf numFmtId="168" fontId="11" fillId="2" borderId="0" xfId="2" applyNumberFormat="1" applyFont="1" applyFill="1" applyBorder="1" applyAlignment="1" applyProtection="1">
      <alignment horizontal="center" vertical="center" wrapText="1"/>
      <protection hidden="1"/>
    </xf>
    <xf numFmtId="166" fontId="4" fillId="2" borderId="0" xfId="3" applyNumberFormat="1" applyFont="1" applyFill="1" applyProtection="1">
      <protection hidden="1"/>
    </xf>
    <xf numFmtId="0" fontId="16" fillId="0" borderId="0" xfId="0" applyFont="1" applyAlignment="1" applyProtection="1">
      <alignment horizontal="left" wrapText="1" indent="1"/>
      <protection hidden="1"/>
    </xf>
    <xf numFmtId="0" fontId="3" fillId="2" borderId="13" xfId="3" applyFont="1" applyFill="1" applyBorder="1" applyProtection="1">
      <protection hidden="1"/>
    </xf>
    <xf numFmtId="0" fontId="3" fillId="2" borderId="10" xfId="3" applyFont="1" applyFill="1" applyBorder="1" applyProtection="1">
      <protection hidden="1"/>
    </xf>
    <xf numFmtId="1" fontId="3" fillId="2" borderId="10" xfId="3" applyNumberFormat="1" applyFont="1" applyFill="1" applyBorder="1" applyAlignment="1" applyProtection="1">
      <alignment horizontal="center"/>
      <protection hidden="1"/>
    </xf>
    <xf numFmtId="166" fontId="4" fillId="2" borderId="10" xfId="3" applyNumberFormat="1" applyFont="1" applyFill="1" applyBorder="1" applyAlignment="1" applyProtection="1">
      <alignment horizontal="center"/>
      <protection hidden="1"/>
    </xf>
    <xf numFmtId="0" fontId="3" fillId="2" borderId="14" xfId="3" applyFont="1" applyFill="1" applyBorder="1" applyProtection="1">
      <protection hidden="1"/>
    </xf>
    <xf numFmtId="1" fontId="3" fillId="2" borderId="0" xfId="3" applyNumberFormat="1" applyFont="1" applyFill="1" applyProtection="1">
      <protection hidden="1"/>
    </xf>
    <xf numFmtId="1" fontId="3" fillId="2" borderId="0" xfId="3" applyNumberFormat="1" applyFont="1" applyFill="1" applyBorder="1" applyProtection="1">
      <protection hidden="1"/>
    </xf>
    <xf numFmtId="166" fontId="4" fillId="2" borderId="0" xfId="3" applyNumberFormat="1" applyFont="1" applyFill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16" fillId="2" borderId="0" xfId="0" applyFont="1" applyFill="1" applyBorder="1" applyProtection="1">
      <protection hidden="1"/>
    </xf>
    <xf numFmtId="166" fontId="20" fillId="2" borderId="0" xfId="1" applyNumberFormat="1" applyFont="1" applyFill="1" applyBorder="1" applyAlignment="1" applyProtection="1">
      <alignment vertical="center"/>
      <protection hidden="1"/>
    </xf>
    <xf numFmtId="166" fontId="1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horizontal="left" vertical="top" wrapText="1"/>
      <protection hidden="1"/>
    </xf>
    <xf numFmtId="166" fontId="4" fillId="2" borderId="0" xfId="3" applyNumberFormat="1" applyFont="1" applyFill="1" applyBorder="1" applyAlignment="1" applyProtection="1">
      <alignment horizontal="left" vertical="top" wrapText="1"/>
      <protection hidden="1"/>
    </xf>
    <xf numFmtId="0" fontId="7" fillId="2" borderId="3" xfId="3" applyFont="1" applyFill="1" applyBorder="1" applyAlignment="1" applyProtection="1">
      <alignment vertical="center" wrapText="1"/>
      <protection hidden="1"/>
    </xf>
    <xf numFmtId="1" fontId="13" fillId="2" borderId="0" xfId="3" applyNumberFormat="1" applyFont="1" applyFill="1" applyBorder="1" applyAlignment="1" applyProtection="1">
      <alignment horizontal="center" vertical="center"/>
      <protection hidden="1"/>
    </xf>
    <xf numFmtId="9" fontId="3" fillId="5" borderId="1" xfId="2" applyFont="1" applyFill="1" applyBorder="1" applyAlignment="1" applyProtection="1">
      <alignment horizontal="center" vertical="center"/>
      <protection hidden="1"/>
    </xf>
    <xf numFmtId="0" fontId="24" fillId="2" borderId="0" xfId="3" applyFont="1" applyFill="1" applyBorder="1" applyAlignment="1" applyProtection="1">
      <alignment horizontal="center" vertical="center" wrapText="1"/>
      <protection hidden="1"/>
    </xf>
    <xf numFmtId="9" fontId="28" fillId="3" borderId="1" xfId="2" applyFont="1" applyFill="1" applyBorder="1" applyAlignment="1" applyProtection="1">
      <alignment horizontal="left" vertical="top"/>
      <protection locked="0"/>
    </xf>
    <xf numFmtId="0" fontId="28" fillId="2" borderId="0" xfId="3" applyFont="1" applyFill="1" applyAlignment="1" applyProtection="1">
      <alignment horizontal="left" vertical="top"/>
      <protection hidden="1"/>
    </xf>
    <xf numFmtId="0" fontId="28" fillId="3" borderId="1" xfId="1" applyNumberFormat="1" applyFont="1" applyFill="1" applyBorder="1" applyAlignment="1" applyProtection="1">
      <alignment horizontal="center" vertical="center"/>
      <protection locked="0"/>
    </xf>
    <xf numFmtId="0" fontId="28" fillId="2" borderId="0" xfId="3" applyFont="1" applyFill="1" applyProtection="1">
      <protection hidden="1"/>
    </xf>
    <xf numFmtId="0" fontId="28" fillId="2" borderId="0" xfId="3" applyFont="1" applyFill="1" applyProtection="1">
      <protection locked="0"/>
    </xf>
    <xf numFmtId="0" fontId="29" fillId="2" borderId="0" xfId="3" applyFont="1" applyFill="1" applyBorder="1" applyAlignment="1" applyProtection="1">
      <alignment horizontal="center" vertical="center" wrapText="1"/>
      <protection hidden="1"/>
    </xf>
    <xf numFmtId="1" fontId="28" fillId="2" borderId="0" xfId="3" applyNumberFormat="1" applyFont="1" applyFill="1" applyBorder="1" applyAlignment="1" applyProtection="1">
      <alignment horizontal="center" vertical="center"/>
      <protection hidden="1"/>
    </xf>
    <xf numFmtId="0" fontId="25" fillId="2" borderId="0" xfId="0" applyFont="1" applyFill="1" applyAlignment="1" applyProtection="1">
      <alignment horizontal="left" vertical="center" wrapText="1" indent="5"/>
      <protection hidden="1"/>
    </xf>
    <xf numFmtId="0" fontId="8" fillId="2" borderId="7" xfId="3" applyFont="1" applyFill="1" applyBorder="1" applyAlignment="1" applyProtection="1">
      <alignment horizontal="center" vertical="center" wrapText="1"/>
      <protection hidden="1"/>
    </xf>
    <xf numFmtId="0" fontId="8" fillId="2" borderId="9" xfId="3" applyFont="1" applyFill="1" applyBorder="1" applyAlignment="1" applyProtection="1">
      <alignment horizontal="center" vertical="center" wrapText="1"/>
      <protection hidden="1"/>
    </xf>
    <xf numFmtId="0" fontId="8" fillId="2" borderId="12" xfId="3" applyFont="1" applyFill="1" applyBorder="1" applyAlignment="1" applyProtection="1">
      <alignment horizontal="center" vertical="center" wrapText="1"/>
      <protection hidden="1"/>
    </xf>
    <xf numFmtId="0" fontId="3" fillId="2" borderId="0" xfId="3" applyFont="1" applyFill="1" applyBorder="1" applyAlignment="1" applyProtection="1">
      <alignment horizontal="center"/>
      <protection hidden="1"/>
    </xf>
    <xf numFmtId="0" fontId="9" fillId="2" borderId="7" xfId="3" applyFont="1" applyFill="1" applyBorder="1" applyAlignment="1" applyProtection="1">
      <alignment horizontal="center" vertical="center" wrapText="1"/>
      <protection hidden="1"/>
    </xf>
    <xf numFmtId="0" fontId="9" fillId="2" borderId="9" xfId="3" applyFont="1" applyFill="1" applyBorder="1" applyAlignment="1" applyProtection="1">
      <alignment horizontal="center" vertical="center" wrapText="1"/>
      <protection hidden="1"/>
    </xf>
    <xf numFmtId="0" fontId="9" fillId="2" borderId="12" xfId="3" applyFont="1" applyFill="1" applyBorder="1" applyAlignment="1" applyProtection="1">
      <alignment horizontal="center" vertical="center" wrapText="1"/>
      <protection hidden="1"/>
    </xf>
    <xf numFmtId="0" fontId="23" fillId="2" borderId="15" xfId="3" applyFont="1" applyFill="1" applyBorder="1" applyAlignment="1" applyProtection="1">
      <alignment horizontal="left" vertical="center" indent="1"/>
      <protection hidden="1"/>
    </xf>
    <xf numFmtId="0" fontId="23" fillId="2" borderId="16" xfId="3" applyFont="1" applyFill="1" applyBorder="1" applyAlignment="1" applyProtection="1">
      <alignment horizontal="left" vertical="center" indent="1"/>
      <protection hidden="1"/>
    </xf>
    <xf numFmtId="0" fontId="23" fillId="2" borderId="17" xfId="3" applyFont="1" applyFill="1" applyBorder="1" applyAlignment="1" applyProtection="1">
      <alignment horizontal="left" vertical="center" indent="1"/>
      <protection hidden="1"/>
    </xf>
    <xf numFmtId="0" fontId="23" fillId="2" borderId="15" xfId="3" applyFont="1" applyFill="1" applyBorder="1" applyAlignment="1" applyProtection="1">
      <alignment horizontal="left" vertical="center" wrapText="1" indent="1"/>
      <protection hidden="1"/>
    </xf>
    <xf numFmtId="0" fontId="23" fillId="2" borderId="16" xfId="3" applyFont="1" applyFill="1" applyBorder="1" applyAlignment="1" applyProtection="1">
      <alignment horizontal="left" vertical="center" wrapText="1" indent="1"/>
      <protection hidden="1"/>
    </xf>
    <xf numFmtId="0" fontId="23" fillId="2" borderId="17" xfId="3" applyFont="1" applyFill="1" applyBorder="1" applyAlignment="1" applyProtection="1">
      <alignment horizontal="left" vertical="center" wrapText="1" indent="1"/>
      <protection hidden="1"/>
    </xf>
    <xf numFmtId="0" fontId="30" fillId="3" borderId="15" xfId="3" applyFont="1" applyFill="1" applyBorder="1" applyAlignment="1" applyProtection="1">
      <alignment horizontal="center" vertical="center"/>
      <protection locked="0"/>
    </xf>
    <xf numFmtId="0" fontId="30" fillId="3" borderId="16" xfId="3" applyFont="1" applyFill="1" applyBorder="1" applyAlignment="1" applyProtection="1">
      <alignment horizontal="center" vertical="center"/>
      <protection locked="0"/>
    </xf>
    <xf numFmtId="0" fontId="30" fillId="3" borderId="17" xfId="3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 applyProtection="1">
      <alignment horizontal="left" vertical="top" wrapText="1"/>
      <protection hidden="1"/>
    </xf>
    <xf numFmtId="0" fontId="20" fillId="2" borderId="0" xfId="3" applyFont="1" applyFill="1" applyAlignment="1" applyProtection="1">
      <alignment horizontal="left" vertical="center"/>
      <protection hidden="1"/>
    </xf>
    <xf numFmtId="0" fontId="15" fillId="0" borderId="10" xfId="0" applyFont="1" applyBorder="1" applyAlignment="1" applyProtection="1">
      <alignment horizontal="left" vertical="top" wrapText="1"/>
      <protection hidden="1"/>
    </xf>
    <xf numFmtId="0" fontId="19" fillId="2" borderId="10" xfId="3" applyFont="1" applyFill="1" applyBorder="1" applyAlignment="1" applyProtection="1">
      <alignment horizontal="left" vertical="center" wrapText="1"/>
      <protection hidden="1"/>
    </xf>
    <xf numFmtId="0" fontId="9" fillId="2" borderId="21" xfId="3" applyFont="1" applyFill="1" applyBorder="1" applyAlignment="1" applyProtection="1">
      <alignment horizontal="center" vertical="center" wrapText="1"/>
      <protection hidden="1"/>
    </xf>
    <xf numFmtId="0" fontId="9" fillId="2" borderId="22" xfId="3" applyFont="1" applyFill="1" applyBorder="1" applyAlignment="1" applyProtection="1">
      <alignment horizontal="center" vertical="center" wrapText="1"/>
      <protection hidden="1"/>
    </xf>
    <xf numFmtId="0" fontId="9" fillId="2" borderId="23" xfId="3" applyFont="1" applyFill="1" applyBorder="1" applyAlignment="1" applyProtection="1">
      <alignment horizontal="center" vertical="center" wrapText="1"/>
      <protection hidden="1"/>
    </xf>
    <xf numFmtId="0" fontId="8" fillId="2" borderId="21" xfId="3" applyFont="1" applyFill="1" applyBorder="1" applyAlignment="1" applyProtection="1">
      <alignment horizontal="center" vertical="center" wrapText="1"/>
      <protection hidden="1"/>
    </xf>
    <xf numFmtId="0" fontId="8" fillId="2" borderId="22" xfId="3" applyFont="1" applyFill="1" applyBorder="1" applyAlignment="1" applyProtection="1">
      <alignment horizontal="center" vertical="center" wrapText="1"/>
      <protection hidden="1"/>
    </xf>
    <xf numFmtId="0" fontId="8" fillId="2" borderId="23" xfId="3" applyFont="1" applyFill="1" applyBorder="1" applyAlignment="1" applyProtection="1">
      <alignment horizontal="center" vertical="center" wrapText="1"/>
      <protection hidden="1"/>
    </xf>
    <xf numFmtId="166" fontId="20" fillId="5" borderId="18" xfId="1" applyNumberFormat="1" applyFont="1" applyFill="1" applyBorder="1" applyAlignment="1" applyProtection="1">
      <alignment horizontal="center" vertical="center"/>
      <protection hidden="1"/>
    </xf>
    <xf numFmtId="166" fontId="20" fillId="5" borderId="19" xfId="1" applyNumberFormat="1" applyFont="1" applyFill="1" applyBorder="1" applyAlignment="1" applyProtection="1">
      <alignment horizontal="center" vertical="center"/>
      <protection hidden="1"/>
    </xf>
    <xf numFmtId="166" fontId="20" fillId="5" borderId="20" xfId="1" applyNumberFormat="1" applyFont="1" applyFill="1" applyBorder="1" applyAlignment="1" applyProtection="1">
      <alignment horizontal="center" vertical="center"/>
      <protection hidden="1"/>
    </xf>
    <xf numFmtId="0" fontId="20" fillId="2" borderId="0" xfId="3" applyFont="1" applyFill="1" applyBorder="1" applyAlignment="1" applyProtection="1">
      <alignment horizontal="left" vertical="center"/>
      <protection hidden="1"/>
    </xf>
  </cellXfs>
  <cellStyles count="16">
    <cellStyle name="Comma" xfId="4" builtinId="3"/>
    <cellStyle name="Currency" xfId="1" builtinId="4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  <cellStyle name="Normal 2" xfId="3"/>
    <cellStyle name="Normal_pasummary2012P1_1" xfId="5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externalLink" Target="externalLinks/externalLink1.xml"/><Relationship Id="rId24" Type="http://schemas.openxmlformats.org/officeDocument/2006/relationships/theme" Target="theme/theme1.xml"/><Relationship Id="rId25" Type="http://schemas.openxmlformats.org/officeDocument/2006/relationships/styles" Target="styles.xml"/><Relationship Id="rId26" Type="http://schemas.openxmlformats.org/officeDocument/2006/relationships/sharedStrings" Target="sharedStrings.xml"/><Relationship Id="rId27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ll/Documents/Spreadsheets/REV3%20AB104_MemberAllocationsForm_150830_v3.2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Sheet1"/>
      <sheetName val="Sheet3"/>
      <sheetName val="Factors #1"/>
      <sheetName val="Censu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Allan Hancock</v>
          </cell>
        </row>
        <row r="3">
          <cell r="A3" t="str">
            <v>Antelope Valley</v>
          </cell>
        </row>
        <row r="4">
          <cell r="A4" t="str">
            <v>Barstow</v>
          </cell>
        </row>
        <row r="5">
          <cell r="A5" t="str">
            <v>Butte-Glenn</v>
          </cell>
        </row>
        <row r="6">
          <cell r="A6" t="str">
            <v>Cabrillo</v>
          </cell>
        </row>
        <row r="7">
          <cell r="A7" t="str">
            <v>Cerritos</v>
          </cell>
        </row>
        <row r="8">
          <cell r="A8" t="str">
            <v>Chabot-Las Positas</v>
          </cell>
        </row>
        <row r="9">
          <cell r="A9" t="str">
            <v>Chaffey</v>
          </cell>
        </row>
        <row r="10">
          <cell r="A10" t="str">
            <v>Citrus</v>
          </cell>
        </row>
        <row r="11">
          <cell r="A11" t="str">
            <v>Coast</v>
          </cell>
        </row>
        <row r="12">
          <cell r="A12" t="str">
            <v>Compton / Paramount (Tri-Cities)</v>
          </cell>
        </row>
        <row r="13">
          <cell r="A13" t="str">
            <v>Contra Costa</v>
          </cell>
        </row>
        <row r="14">
          <cell r="A14" t="str">
            <v>Copper Mountain</v>
          </cell>
        </row>
        <row r="15">
          <cell r="A15" t="str">
            <v>Desert</v>
          </cell>
        </row>
        <row r="16">
          <cell r="A16" t="str">
            <v>El Camino</v>
          </cell>
        </row>
        <row r="17">
          <cell r="A17" t="str">
            <v>Feather River</v>
          </cell>
        </row>
        <row r="18">
          <cell r="A18" t="str">
            <v>Foothill-DeAnza</v>
          </cell>
        </row>
        <row r="19">
          <cell r="A19" t="str">
            <v>Gavilan</v>
          </cell>
        </row>
        <row r="20">
          <cell r="A20" t="str">
            <v>Glendale</v>
          </cell>
        </row>
        <row r="21">
          <cell r="A21" t="str">
            <v>Grossmont-Cuyamaca</v>
          </cell>
        </row>
        <row r="22">
          <cell r="A22" t="str">
            <v>Hartnell / Salinas</v>
          </cell>
        </row>
        <row r="23">
          <cell r="A23" t="str">
            <v>Imperial</v>
          </cell>
        </row>
        <row r="24">
          <cell r="A24" t="str">
            <v>Kern</v>
          </cell>
        </row>
        <row r="25">
          <cell r="A25" t="str">
            <v>Lake Tahoe</v>
          </cell>
        </row>
        <row r="26">
          <cell r="A26" t="str">
            <v>Lassen</v>
          </cell>
        </row>
        <row r="27">
          <cell r="A27" t="str">
            <v>Long Beach</v>
          </cell>
        </row>
        <row r="28">
          <cell r="A28" t="str">
            <v>Los Angeles</v>
          </cell>
        </row>
        <row r="29">
          <cell r="A29" t="str">
            <v>Los Rios</v>
          </cell>
        </row>
        <row r="30">
          <cell r="A30" t="str">
            <v>Marin</v>
          </cell>
        </row>
        <row r="31">
          <cell r="A31" t="str">
            <v>Mendocino-Lake</v>
          </cell>
        </row>
        <row r="32">
          <cell r="A32" t="str">
            <v>Merced</v>
          </cell>
        </row>
        <row r="33">
          <cell r="A33" t="str">
            <v>MiraCosta</v>
          </cell>
        </row>
        <row r="34">
          <cell r="A34" t="str">
            <v>Monterey Peninsula</v>
          </cell>
        </row>
        <row r="35">
          <cell r="A35" t="str">
            <v>Mt. San Antonio</v>
          </cell>
        </row>
        <row r="36">
          <cell r="A36" t="str">
            <v>Mt. San Jacinto</v>
          </cell>
        </row>
        <row r="37">
          <cell r="A37" t="str">
            <v>Napa Valley</v>
          </cell>
        </row>
        <row r="38">
          <cell r="A38" t="str">
            <v>North Orange County</v>
          </cell>
        </row>
        <row r="39">
          <cell r="A39" t="str">
            <v>Ohlone</v>
          </cell>
        </row>
        <row r="40">
          <cell r="A40" t="str">
            <v>Palo Verde</v>
          </cell>
        </row>
        <row r="41">
          <cell r="A41" t="str">
            <v>Palomar / Vista</v>
          </cell>
        </row>
        <row r="42">
          <cell r="A42" t="str">
            <v>Pasadena</v>
          </cell>
        </row>
        <row r="43">
          <cell r="A43" t="str">
            <v>Peralta / Piedmont</v>
          </cell>
        </row>
        <row r="44">
          <cell r="A44" t="str">
            <v>Rancho Santiago</v>
          </cell>
        </row>
        <row r="45">
          <cell r="A45" t="str">
            <v>Redwoods</v>
          </cell>
        </row>
        <row r="46">
          <cell r="A46" t="str">
            <v>Rio Hondo</v>
          </cell>
        </row>
        <row r="47">
          <cell r="A47" t="str">
            <v>Riverside</v>
          </cell>
        </row>
        <row r="48">
          <cell r="A48" t="str">
            <v>San Bernardino</v>
          </cell>
        </row>
        <row r="49">
          <cell r="A49" t="str">
            <v>San Diego</v>
          </cell>
        </row>
        <row r="50">
          <cell r="A50" t="str">
            <v>San Francisco</v>
          </cell>
        </row>
        <row r="51">
          <cell r="A51" t="str">
            <v>San Joaquin Delta</v>
          </cell>
        </row>
        <row r="52">
          <cell r="A52" t="str">
            <v>San Luis Obispo</v>
          </cell>
        </row>
        <row r="53">
          <cell r="A53" t="str">
            <v>San Mateo</v>
          </cell>
        </row>
        <row r="54">
          <cell r="A54" t="str">
            <v>Santa Barbara</v>
          </cell>
        </row>
        <row r="55">
          <cell r="A55" t="str">
            <v>Santa Clarita</v>
          </cell>
        </row>
        <row r="56">
          <cell r="A56" t="str">
            <v>Santa Monica</v>
          </cell>
        </row>
        <row r="57">
          <cell r="A57" t="str">
            <v>Sequoias</v>
          </cell>
        </row>
        <row r="58">
          <cell r="A58" t="str">
            <v>Shasta-Tehama-Trinity</v>
          </cell>
        </row>
        <row r="59">
          <cell r="A59" t="str">
            <v>Sierra / Roseville</v>
          </cell>
        </row>
        <row r="60">
          <cell r="A60" t="str">
            <v>Siskiyou</v>
          </cell>
        </row>
        <row r="61">
          <cell r="A61" t="str">
            <v>Solano</v>
          </cell>
        </row>
        <row r="62">
          <cell r="A62" t="str">
            <v>Sonoma</v>
          </cell>
        </row>
        <row r="63">
          <cell r="A63" t="str">
            <v xml:space="preserve">South Bay </v>
          </cell>
        </row>
        <row r="64">
          <cell r="A64" t="str">
            <v>South Orange</v>
          </cell>
        </row>
        <row r="65">
          <cell r="A65" t="str">
            <v>Southwestern</v>
          </cell>
        </row>
        <row r="66">
          <cell r="A66" t="str">
            <v>State Center</v>
          </cell>
        </row>
        <row r="67">
          <cell r="A67" t="str">
            <v>Ventura</v>
          </cell>
        </row>
        <row r="68">
          <cell r="A68" t="str">
            <v>Victor Valley</v>
          </cell>
        </row>
        <row r="69">
          <cell r="A69" t="str">
            <v>West Hills</v>
          </cell>
        </row>
        <row r="70">
          <cell r="A70" t="str">
            <v>West Kern</v>
          </cell>
        </row>
        <row r="71">
          <cell r="A71" t="str">
            <v>Yosemite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2:AG53"/>
  <sheetViews>
    <sheetView tabSelected="1" topLeftCell="A18" workbookViewId="0">
      <selection activeCell="K16" sqref="K16"/>
    </sheetView>
  </sheetViews>
  <sheetFormatPr baseColWidth="10" defaultColWidth="10.83203125" defaultRowHeight="15" x14ac:dyDescent="0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14" ht="16" customHeight="1">
      <c r="E2" s="71" t="s">
        <v>91</v>
      </c>
      <c r="F2" s="71"/>
      <c r="G2" s="71"/>
      <c r="H2" s="71"/>
      <c r="I2" s="71"/>
      <c r="J2" s="71"/>
      <c r="K2" s="71"/>
    </row>
    <row r="3" spans="1:14">
      <c r="C3" s="8"/>
      <c r="D3" s="8"/>
      <c r="E3" s="71"/>
      <c r="F3" s="71"/>
      <c r="G3" s="71"/>
      <c r="H3" s="71"/>
      <c r="I3" s="71"/>
      <c r="J3" s="71"/>
      <c r="K3" s="71"/>
    </row>
    <row r="4" spans="1:14">
      <c r="C4" s="8"/>
      <c r="D4" s="8"/>
      <c r="E4" s="71"/>
      <c r="F4" s="71"/>
      <c r="G4" s="71"/>
      <c r="H4" s="71"/>
      <c r="I4" s="71"/>
      <c r="J4" s="71"/>
      <c r="K4" s="71"/>
    </row>
    <row r="5" spans="1:14" s="9" customFormat="1" ht="32" customHeight="1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14" ht="31" customHeight="1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4" ht="42" customHeight="1">
      <c r="E7" s="12"/>
      <c r="F7" s="12"/>
      <c r="G7" s="13"/>
      <c r="H7" s="13"/>
      <c r="I7" s="13"/>
      <c r="J7" s="13"/>
      <c r="K7" s="14"/>
      <c r="L7" s="14"/>
      <c r="M7" s="14"/>
    </row>
    <row r="8" spans="1:14" ht="28" customHeight="1">
      <c r="B8" s="89" t="s">
        <v>13</v>
      </c>
      <c r="C8" s="89"/>
      <c r="D8" s="15"/>
      <c r="E8" s="85" t="s">
        <v>22</v>
      </c>
      <c r="F8" s="86"/>
      <c r="G8" s="86"/>
      <c r="H8" s="86"/>
      <c r="I8" s="86"/>
      <c r="J8" s="86"/>
      <c r="K8" s="87"/>
      <c r="L8" s="8"/>
      <c r="M8" s="8"/>
    </row>
    <row r="9" spans="1:14" ht="15" customHeight="1">
      <c r="E9" s="12"/>
      <c r="F9" s="12"/>
      <c r="G9" s="13"/>
      <c r="H9" s="13"/>
      <c r="I9" s="13"/>
      <c r="J9" s="13"/>
      <c r="K9" s="14"/>
      <c r="L9" s="14"/>
      <c r="M9" s="14"/>
    </row>
    <row r="10" spans="1:14" ht="82" customHeight="1">
      <c r="A10" s="16"/>
      <c r="B10" s="90" t="s">
        <v>87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</row>
    <row r="11" spans="1:14" ht="8" customHeight="1">
      <c r="A11" s="17"/>
      <c r="B11" s="18"/>
      <c r="C11" s="19"/>
      <c r="D11" s="19"/>
      <c r="E11" s="19"/>
      <c r="F11" s="19"/>
      <c r="G11" s="20"/>
      <c r="H11" s="19"/>
      <c r="I11" s="20"/>
      <c r="J11" s="19"/>
      <c r="K11" s="21"/>
      <c r="L11" s="19"/>
      <c r="M11" s="21"/>
      <c r="N11" s="22"/>
    </row>
    <row r="12" spans="1:14" ht="16" customHeight="1">
      <c r="A12" s="17"/>
      <c r="B12" s="23"/>
      <c r="C12" s="75"/>
      <c r="D12" s="75"/>
      <c r="E12" s="75"/>
      <c r="F12" s="16"/>
      <c r="G12" s="76" t="s">
        <v>11</v>
      </c>
      <c r="H12" s="24"/>
      <c r="I12" s="76" t="s">
        <v>12</v>
      </c>
      <c r="J12" s="24"/>
      <c r="K12" s="72" t="s">
        <v>90</v>
      </c>
      <c r="L12" s="24"/>
      <c r="M12" s="76" t="s">
        <v>92</v>
      </c>
      <c r="N12" s="25"/>
    </row>
    <row r="13" spans="1:14" ht="16" customHeight="1">
      <c r="A13" s="17"/>
      <c r="B13" s="23"/>
      <c r="C13" s="75"/>
      <c r="D13" s="75"/>
      <c r="E13" s="75"/>
      <c r="F13" s="16"/>
      <c r="G13" s="77"/>
      <c r="H13" s="16"/>
      <c r="I13" s="77"/>
      <c r="J13" s="16"/>
      <c r="K13" s="73"/>
      <c r="L13" s="16"/>
      <c r="M13" s="77"/>
      <c r="N13" s="25"/>
    </row>
    <row r="14" spans="1:14" ht="16" customHeight="1">
      <c r="A14" s="26"/>
      <c r="B14" s="27"/>
      <c r="C14" s="75"/>
      <c r="D14" s="75"/>
      <c r="E14" s="75"/>
      <c r="F14" s="28"/>
      <c r="G14" s="78"/>
      <c r="H14" s="28"/>
      <c r="I14" s="78"/>
      <c r="J14" s="28"/>
      <c r="K14" s="74"/>
      <c r="L14" s="28"/>
      <c r="M14" s="78"/>
      <c r="N14" s="29"/>
    </row>
    <row r="15" spans="1:14" ht="6" customHeight="1">
      <c r="A15" s="30"/>
      <c r="B15" s="31"/>
      <c r="C15" s="32"/>
      <c r="D15" s="32"/>
      <c r="E15" s="32"/>
      <c r="F15" s="28"/>
      <c r="G15" s="28"/>
      <c r="H15" s="28"/>
      <c r="I15" s="28"/>
      <c r="J15" s="28"/>
      <c r="K15" s="33"/>
      <c r="L15" s="28"/>
      <c r="M15" s="33"/>
      <c r="N15" s="29"/>
    </row>
    <row r="16" spans="1:14" ht="23" customHeight="1">
      <c r="A16" s="34"/>
      <c r="B16" s="35"/>
      <c r="C16" s="79" t="s">
        <v>94</v>
      </c>
      <c r="D16" s="80"/>
      <c r="E16" s="81"/>
      <c r="F16" s="36"/>
      <c r="G16" s="37">
        <f>SUM('Castro Valley'!G18,CLP!G18,Dublin!G18,'Eden ROP'!G18,Hayward!G18,Livermore!G18,'New Haven'!G18,Pleasanton!G18,'San Leandro'!G18,'San Lorenzo'!G18,TVROP!G18,Sheet12!G18,Sheet13!G18,Sheet14!G18,Sheet15!G18,Sheet16!G18,Sheet17!G18,Sheet18!G18,Sheet19!G18,Sheet20!G18)</f>
        <v>8324</v>
      </c>
      <c r="H16" s="38"/>
      <c r="I16" s="37">
        <f>SUM('Castro Valley'!I18,CLP!I18,Dublin!I18,'Eden ROP'!I18,Hayward!I18,Livermore!I18,'New Haven'!I18,Pleasanton!I18,'San Leandro'!I18,'San Lorenzo'!I18,TVROP!I18,Sheet12!I18,Sheet13!I18,Sheet14!I18,Sheet15!I18,Sheet16!I18,Sheet17!I18,Sheet18!I18,Sheet19!I18,Sheet20!I18)</f>
        <v>8707</v>
      </c>
      <c r="J16" s="36"/>
      <c r="K16" s="39">
        <f>IFERROR((I16-G16)/G16,0)</f>
        <v>4.6011532916866889E-2</v>
      </c>
      <c r="L16" s="36"/>
      <c r="M16" s="64"/>
      <c r="N16" s="40"/>
    </row>
    <row r="17" spans="1:33" s="17" customFormat="1" ht="5" customHeight="1">
      <c r="A17" s="41"/>
      <c r="B17" s="42"/>
      <c r="C17" s="41"/>
      <c r="D17" s="32"/>
      <c r="E17" s="32"/>
      <c r="F17" s="43"/>
      <c r="G17" s="28"/>
      <c r="H17" s="28"/>
      <c r="I17" s="28"/>
      <c r="J17" s="28"/>
      <c r="L17" s="28"/>
      <c r="M17" s="65"/>
      <c r="N17" s="29"/>
      <c r="O17" s="16"/>
      <c r="Q17" s="16"/>
      <c r="S17" s="16"/>
      <c r="U17" s="16"/>
      <c r="W17" s="16"/>
      <c r="X17" s="16"/>
      <c r="Z17" s="16"/>
      <c r="AB17" s="16"/>
      <c r="AD17" s="16"/>
      <c r="AE17" s="44"/>
      <c r="AF17" s="16"/>
      <c r="AG17" s="16"/>
    </row>
    <row r="18" spans="1:33" ht="23" customHeight="1">
      <c r="A18" s="34"/>
      <c r="B18" s="35"/>
      <c r="C18" s="79" t="s">
        <v>89</v>
      </c>
      <c r="D18" s="80"/>
      <c r="E18" s="81"/>
      <c r="F18" s="36"/>
      <c r="G18" s="37">
        <f>SUM('Castro Valley'!G20,CLP!G20,Dublin!G20,'Eden ROP'!G20,Hayward!G20,Livermore!G20,'New Haven'!G20,Pleasanton!G20,'San Leandro'!G20,'San Lorenzo'!G20,TVROP!G20,Sheet12!G20,Sheet13!G20,Sheet14!G20,Sheet15!G20,Sheet16!G20,Sheet17!G20,Sheet18!G20,Sheet19!G20,Sheet20!G20)</f>
        <v>6572</v>
      </c>
      <c r="H18" s="38"/>
      <c r="I18" s="37">
        <f>SUM('Castro Valley'!I20,CLP!I20,Dublin!I20,'Eden ROP'!I20,Hayward!I20,Livermore!I20,'New Haven'!I20,Pleasanton!I20,'San Leandro'!I20,'San Lorenzo'!I20,TVROP!I20,Sheet12!I20,Sheet13!I20,Sheet14!I20,Sheet15!I20,Sheet16!I20,Sheet17!I20,Sheet18!I20,Sheet19!I20,Sheet20!I20)</f>
        <v>7712</v>
      </c>
      <c r="J18" s="36"/>
      <c r="K18" s="39">
        <f>IFERROR((I18-G18)/G18,0)</f>
        <v>0.17346317711503348</v>
      </c>
      <c r="L18" s="36"/>
      <c r="M18" s="64"/>
      <c r="N18" s="40"/>
    </row>
    <row r="19" spans="1:33" s="17" customFormat="1" ht="5" customHeight="1">
      <c r="A19" s="41"/>
      <c r="B19" s="42"/>
      <c r="C19" s="41"/>
      <c r="D19" s="32"/>
      <c r="E19" s="32"/>
      <c r="F19" s="43"/>
      <c r="G19" s="28"/>
      <c r="H19" s="28"/>
      <c r="I19" s="28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>
      <c r="A20" s="34"/>
      <c r="B20" s="35"/>
      <c r="C20" s="79" t="s">
        <v>95</v>
      </c>
      <c r="D20" s="80"/>
      <c r="E20" s="81"/>
      <c r="F20" s="36"/>
      <c r="G20" s="37">
        <f>SUM('Castro Valley'!G22,CLP!G22,Dublin!G22,'Eden ROP'!G22,Hayward!G22,Livermore!G22,'New Haven'!G22,Pleasanton!G22,'San Leandro'!G22,'San Lorenzo'!G22,TVROP!G22,Sheet12!G22,Sheet13!G22,Sheet14!G22,Sheet15!G22,Sheet16!G22,Sheet17!G22,Sheet18!G22,Sheet19!G22,Sheet20!G22)</f>
        <v>160</v>
      </c>
      <c r="H20" s="38"/>
      <c r="I20" s="37">
        <f>SUM('Castro Valley'!I22,CLP!I22,Dublin!I22,'Eden ROP'!I22,Hayward!I22,Livermore!I22,'New Haven'!I22,Pleasanton!I22,'San Leandro'!I22,'San Lorenzo'!I22,TVROP!I22,Sheet12!I22,Sheet13!I22,Sheet14!I22,Sheet15!I22,Sheet16!I22,Sheet17!I22,Sheet18!I22,Sheet19!I22,Sheet20!I22)</f>
        <v>280</v>
      </c>
      <c r="J20" s="36"/>
      <c r="K20" s="39">
        <f>IFERROR((I20-G20)/G20,0)</f>
        <v>0.75</v>
      </c>
      <c r="L20" s="36"/>
      <c r="M20" s="64"/>
      <c r="N20" s="40"/>
    </row>
    <row r="21" spans="1:33" s="17" customFormat="1" ht="5" customHeight="1">
      <c r="A21" s="41"/>
      <c r="B21" s="42"/>
      <c r="C21" s="41"/>
      <c r="D21" s="32"/>
      <c r="E21" s="32"/>
      <c r="F21" s="43"/>
      <c r="G21" s="28"/>
      <c r="H21" s="28"/>
      <c r="I21" s="28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>
      <c r="A22" s="34"/>
      <c r="B22" s="35"/>
      <c r="C22" s="79" t="s">
        <v>96</v>
      </c>
      <c r="D22" s="80"/>
      <c r="E22" s="81"/>
      <c r="F22" s="36"/>
      <c r="G22" s="37">
        <f>SUM('Castro Valley'!G24,CLP!G24,Dublin!G24,'Eden ROP'!G24,Hayward!G24,Livermore!G24,'New Haven'!G24,Pleasanton!G24,'San Leandro'!G24,'San Lorenzo'!G24,TVROP!G24,Sheet12!G24,Sheet13!G24,Sheet14!G24,Sheet15!G24,Sheet16!G24,Sheet17!G24,Sheet18!G24,Sheet19!G24,Sheet20!G24)</f>
        <v>696</v>
      </c>
      <c r="H22" s="38"/>
      <c r="I22" s="37">
        <f>SUM('Castro Valley'!I24,CLP!I24,Dublin!I24,'Eden ROP'!I24,Hayward!I24,Livermore!I24,'New Haven'!I24,Pleasanton!I24,'San Leandro'!I24,'San Lorenzo'!I24,TVROP!I24,Sheet12!I24,Sheet13!I24,Sheet14!I24,Sheet15!I24,Sheet16!I24,Sheet17!I24,Sheet18!I24,Sheet19!I24,Sheet20!I24)</f>
        <v>1103</v>
      </c>
      <c r="J22" s="36"/>
      <c r="K22" s="39">
        <f>IFERROR((I22-G22)/G22,0)</f>
        <v>0.58477011494252873</v>
      </c>
      <c r="L22" s="36"/>
      <c r="M22" s="64"/>
      <c r="N22" s="40"/>
    </row>
    <row r="23" spans="1:33" s="17" customFormat="1" ht="5" customHeight="1">
      <c r="A23" s="41"/>
      <c r="B23" s="42"/>
      <c r="C23" s="41"/>
      <c r="D23" s="32"/>
      <c r="E23" s="32"/>
      <c r="F23" s="43"/>
      <c r="G23" s="28"/>
      <c r="H23" s="28"/>
      <c r="I23" s="28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>
      <c r="A24" s="34"/>
      <c r="B24" s="35"/>
      <c r="C24" s="79" t="s">
        <v>97</v>
      </c>
      <c r="D24" s="80"/>
      <c r="E24" s="81"/>
      <c r="F24" s="36"/>
      <c r="G24" s="37">
        <f>SUM('Castro Valley'!G26,CLP!G26,Dublin!G26,'Eden ROP'!G26,Hayward!G26,Livermore!G26,'New Haven'!G26,Pleasanton!G26,'San Leandro'!G26,'San Lorenzo'!G26,TVROP!G26,Sheet12!G26,Sheet13!G26,Sheet14!G26,Sheet15!G26,Sheet16!G26,Sheet17!G26,Sheet18!G26,Sheet19!G26,Sheet20!G26)</f>
        <v>236</v>
      </c>
      <c r="H24" s="38"/>
      <c r="I24" s="37">
        <f>SUM('Castro Valley'!I26,CLP!I26,Dublin!I26,'Eden ROP'!I26,Hayward!I26,Livermore!I26,'New Haven'!I26,Pleasanton!I26,'San Leandro'!I26,'San Lorenzo'!I26,TVROP!I26,Sheet12!I26,Sheet13!I26,Sheet14!I26,Sheet15!I26,Sheet16!I26,Sheet17!I26,Sheet18!I26,Sheet19!I26,Sheet20!I26)</f>
        <v>217</v>
      </c>
      <c r="J24" s="36"/>
      <c r="K24" s="39">
        <f>IFERROR((I24-G24)/G24,0)</f>
        <v>-8.050847457627118E-2</v>
      </c>
      <c r="L24" s="36"/>
      <c r="M24" s="64"/>
      <c r="N24" s="40"/>
    </row>
    <row r="25" spans="1:33" s="17" customFormat="1" ht="5" customHeight="1">
      <c r="A25" s="41"/>
      <c r="B25" s="42"/>
      <c r="C25" s="41"/>
      <c r="D25" s="32"/>
      <c r="E25" s="32"/>
      <c r="F25" s="43"/>
      <c r="G25" s="28"/>
      <c r="H25" s="28"/>
      <c r="I25" s="28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>
      <c r="A26" s="34"/>
      <c r="B26" s="35"/>
      <c r="C26" s="79" t="s">
        <v>98</v>
      </c>
      <c r="D26" s="80"/>
      <c r="E26" s="81"/>
      <c r="F26" s="36"/>
      <c r="G26" s="37">
        <f>SUM('Castro Valley'!G28,CLP!G28,Dublin!G28,'Eden ROP'!G28,Hayward!G28,Livermore!G28,'New Haven'!G28,Pleasanton!G28,'San Leandro'!G28,'San Lorenzo'!G28,TVROP!G28,Sheet12!G28,Sheet13!G28,Sheet14!G28,Sheet15!G28,Sheet16!G28,Sheet17!G28,Sheet18!G28,Sheet19!G28,Sheet20!G28)</f>
        <v>3969</v>
      </c>
      <c r="H26" s="38"/>
      <c r="I26" s="37">
        <f>SUM('Castro Valley'!I28,CLP!I28,Dublin!I28,'Eden ROP'!I28,Hayward!I28,Livermore!I28,'New Haven'!I28,Pleasanton!I28,'San Leandro'!I28,'San Lorenzo'!I28,TVROP!I28,Sheet12!I28,Sheet13!I28,Sheet14!I28,Sheet15!I28,Sheet16!I28,Sheet17!I28,Sheet18!I28,Sheet19!I28,Sheet20!I28)</f>
        <v>3660</v>
      </c>
      <c r="J26" s="36"/>
      <c r="K26" s="39">
        <f>IFERROR((I26-G26)/G26,0)</f>
        <v>-7.7853363567649284E-2</v>
      </c>
      <c r="L26" s="36"/>
      <c r="M26" s="64"/>
      <c r="N26" s="40"/>
    </row>
    <row r="27" spans="1:33" s="17" customFormat="1" ht="5" customHeight="1">
      <c r="A27" s="41"/>
      <c r="B27" s="42"/>
      <c r="C27" s="41"/>
      <c r="D27" s="32"/>
      <c r="E27" s="32"/>
      <c r="F27" s="43"/>
      <c r="G27" s="28"/>
      <c r="H27" s="28"/>
      <c r="I27" s="28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>
      <c r="A28" s="34"/>
      <c r="B28" s="35"/>
      <c r="C28" s="79" t="s">
        <v>99</v>
      </c>
      <c r="D28" s="80"/>
      <c r="E28" s="81"/>
      <c r="F28" s="36"/>
      <c r="G28" s="37">
        <f>SUM('Castro Valley'!G30,CLP!G30,Dublin!G30,'Eden ROP'!G30,Hayward!G30,Livermore!G30,'New Haven'!G30,Pleasanton!G30,'San Leandro'!G30,'San Lorenzo'!G30,TVROP!G30,Sheet12!G30,Sheet13!G30,Sheet14!G30,Sheet15!G30,Sheet16!G30,Sheet17!G30,Sheet18!G30,Sheet19!G30,Sheet20!G30)</f>
        <v>440</v>
      </c>
      <c r="H28" s="38"/>
      <c r="I28" s="37">
        <f>SUM('Castro Valley'!I30,CLP!I30,Dublin!I30,'Eden ROP'!I30,Hayward!I30,Livermore!I30,'New Haven'!I30,Pleasanton!I30,'San Leandro'!I30,'San Lorenzo'!I30,TVROP!I30,Sheet12!I30,Sheet13!I30,Sheet14!I30,Sheet15!I30,Sheet16!I30,Sheet17!I30,Sheet18!I30,Sheet19!I30,Sheet20!I30)</f>
        <v>535</v>
      </c>
      <c r="J28" s="36"/>
      <c r="K28" s="39">
        <f>IFERROR((I28-G28)/G28,0)</f>
        <v>0.21590909090909091</v>
      </c>
      <c r="L28" s="36"/>
      <c r="M28" s="64"/>
      <c r="N28" s="40"/>
      <c r="O28" s="45"/>
    </row>
    <row r="29" spans="1:33" ht="6" customHeight="1">
      <c r="A29" s="17"/>
      <c r="B29" s="46"/>
      <c r="C29" s="47"/>
      <c r="D29" s="47"/>
      <c r="E29" s="47"/>
      <c r="F29" s="47"/>
      <c r="G29" s="48"/>
      <c r="H29" s="48"/>
      <c r="I29" s="48"/>
      <c r="J29" s="47"/>
      <c r="K29" s="49"/>
      <c r="L29" s="47"/>
      <c r="M29" s="49"/>
      <c r="N29" s="50"/>
    </row>
    <row r="30" spans="1:33">
      <c r="A30" s="17"/>
      <c r="B30" s="17"/>
      <c r="C30" s="17"/>
      <c r="D30" s="17"/>
      <c r="E30" s="17"/>
      <c r="F30" s="16"/>
      <c r="G30" s="51"/>
      <c r="H30" s="52"/>
      <c r="I30" s="51"/>
      <c r="J30" s="16"/>
      <c r="K30" s="53"/>
      <c r="L30" s="16"/>
      <c r="M30" s="16"/>
    </row>
    <row r="31" spans="1:33" ht="53" customHeight="1">
      <c r="A31" s="41"/>
      <c r="B31" s="91" t="s">
        <v>88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</row>
    <row r="32" spans="1:33" ht="6" customHeight="1">
      <c r="A32" s="17"/>
      <c r="B32" s="18"/>
      <c r="C32" s="19"/>
      <c r="D32" s="19"/>
      <c r="E32" s="19"/>
      <c r="F32" s="19"/>
      <c r="G32" s="20"/>
      <c r="H32" s="19"/>
      <c r="I32" s="20"/>
      <c r="J32" s="19"/>
      <c r="K32" s="21"/>
      <c r="L32" s="19"/>
      <c r="M32" s="21"/>
      <c r="N32" s="22"/>
    </row>
    <row r="33" spans="1:33" ht="28" customHeight="1">
      <c r="A33" s="17"/>
      <c r="B33" s="23"/>
      <c r="C33" s="75"/>
      <c r="D33" s="75"/>
      <c r="E33" s="75"/>
      <c r="F33" s="16"/>
      <c r="G33" s="76" t="s">
        <v>1</v>
      </c>
      <c r="H33" s="24"/>
      <c r="I33" s="76" t="s">
        <v>2</v>
      </c>
      <c r="J33" s="24"/>
      <c r="K33" s="72" t="s">
        <v>0</v>
      </c>
      <c r="L33" s="24"/>
      <c r="M33" s="76" t="s">
        <v>92</v>
      </c>
      <c r="N33" s="25"/>
    </row>
    <row r="34" spans="1:33" ht="5" customHeight="1">
      <c r="A34" s="17"/>
      <c r="B34" s="23"/>
      <c r="C34" s="75"/>
      <c r="D34" s="75"/>
      <c r="E34" s="75"/>
      <c r="F34" s="16"/>
      <c r="G34" s="77"/>
      <c r="H34" s="16"/>
      <c r="I34" s="77"/>
      <c r="J34" s="16"/>
      <c r="K34" s="73"/>
      <c r="L34" s="16"/>
      <c r="M34" s="77"/>
      <c r="N34" s="25"/>
    </row>
    <row r="35" spans="1:33" ht="13">
      <c r="A35" s="26"/>
      <c r="B35" s="27"/>
      <c r="C35" s="75"/>
      <c r="D35" s="75"/>
      <c r="E35" s="75"/>
      <c r="F35" s="28"/>
      <c r="G35" s="78"/>
      <c r="H35" s="28"/>
      <c r="I35" s="78"/>
      <c r="J35" s="28"/>
      <c r="K35" s="74"/>
      <c r="L35" s="28"/>
      <c r="M35" s="78"/>
      <c r="N35" s="29"/>
    </row>
    <row r="36" spans="1:33" ht="6" customHeight="1">
      <c r="A36" s="30"/>
      <c r="B36" s="31"/>
      <c r="C36" s="32"/>
      <c r="D36" s="32"/>
      <c r="E36" s="32"/>
      <c r="F36" s="28"/>
      <c r="G36" s="28"/>
      <c r="H36" s="28"/>
      <c r="I36" s="28"/>
      <c r="J36" s="28"/>
      <c r="K36" s="33"/>
      <c r="L36" s="28"/>
      <c r="M36" s="33"/>
      <c r="N36" s="29"/>
    </row>
    <row r="37" spans="1:33" ht="53" customHeight="1">
      <c r="A37" s="34"/>
      <c r="B37" s="35"/>
      <c r="C37" s="82" t="s">
        <v>3</v>
      </c>
      <c r="D37" s="83"/>
      <c r="E37" s="84"/>
      <c r="F37" s="36"/>
      <c r="G37" s="37">
        <f>SUM('Castro Valley'!G39,CLP!G39,Dublin!G39,'Eden ROP'!G39,Hayward!G39,Livermore!G39,'New Haven'!G39,Pleasanton!G39,'San Leandro'!G39,'San Lorenzo'!G39,TVROP!G39,Sheet12!G39,Sheet13!G39,Sheet14!G39,Sheet15!G39,Sheet16!G39,Sheet17!G39,Sheet18!G39,Sheet19!G39,Sheet20!G39)</f>
        <v>4054</v>
      </c>
      <c r="H37" s="38"/>
      <c r="I37" s="37">
        <f>SUM('Castro Valley'!I39,CLP!I39,Dublin!I39,'Eden ROP'!I39,Hayward!I39,Livermore!I39,'New Haven'!I39,Pleasanton!I39,'San Leandro'!I39,'San Lorenzo'!I39,TVROP!I39,Sheet12!I39,Sheet13!I39,Sheet14!I39,Sheet15!I39,Sheet16!I39,Sheet17!I39,Sheet18!I39,Sheet19!I39,Sheet20!I39)</f>
        <v>2091</v>
      </c>
      <c r="J37" s="36"/>
      <c r="K37" s="39">
        <f>IFERROR(I37/G37,0)</f>
        <v>0.51578687715836213</v>
      </c>
      <c r="L37" s="36"/>
      <c r="M37" s="64"/>
      <c r="N37" s="40"/>
    </row>
    <row r="38" spans="1:33" s="17" customFormat="1" ht="5" customHeight="1">
      <c r="A38" s="41"/>
      <c r="B38" s="42"/>
      <c r="C38" s="41"/>
      <c r="D38" s="32"/>
      <c r="E38" s="32"/>
      <c r="F38" s="43"/>
      <c r="G38" s="28"/>
      <c r="H38" s="28"/>
      <c r="I38" s="28"/>
      <c r="J38" s="28"/>
      <c r="L38" s="28"/>
      <c r="M38" s="65"/>
      <c r="N38" s="29"/>
      <c r="O38" s="16"/>
      <c r="Q38" s="16"/>
      <c r="S38" s="16"/>
      <c r="U38" s="16"/>
      <c r="W38" s="16"/>
      <c r="X38" s="16"/>
      <c r="Z38" s="16"/>
      <c r="AB38" s="16"/>
      <c r="AD38" s="16"/>
      <c r="AE38" s="44"/>
      <c r="AF38" s="16"/>
      <c r="AG38" s="16"/>
    </row>
    <row r="39" spans="1:33" ht="38" customHeight="1">
      <c r="A39" s="34"/>
      <c r="B39" s="35"/>
      <c r="C39" s="82" t="s">
        <v>4</v>
      </c>
      <c r="D39" s="83"/>
      <c r="E39" s="84"/>
      <c r="F39" s="36"/>
      <c r="G39" s="37">
        <f>SUM('Castro Valley'!G41,CLP!G41,Dublin!G41,'Eden ROP'!G41,Hayward!G41,Livermore!G41,'New Haven'!G41,Pleasanton!G41,'San Leandro'!G41,'San Lorenzo'!G41,TVROP!G41,Sheet12!G41,Sheet13!G41,Sheet14!G41,Sheet15!G41,Sheet16!G41,Sheet17!G41,Sheet18!G41,Sheet19!G41,Sheet20!G41)</f>
        <v>3850</v>
      </c>
      <c r="H39" s="38"/>
      <c r="I39" s="37">
        <f>SUM('Castro Valley'!I41,CLP!I41,Dublin!I41,'Eden ROP'!I41,Hayward!I41,Livermore!I41,'New Haven'!I41,Pleasanton!I41,'San Leandro'!I41,'San Lorenzo'!I41,TVROP!I41,Sheet12!I41,Sheet13!I41,Sheet14!I41,Sheet15!I41,Sheet16!I41,Sheet17!I41,Sheet18!I41,Sheet19!I41,Sheet20!I41)</f>
        <v>3275</v>
      </c>
      <c r="J39" s="36"/>
      <c r="K39" s="39">
        <f>IFERROR(I39/G39,0)</f>
        <v>0.85064935064935066</v>
      </c>
      <c r="L39" s="36"/>
      <c r="M39" s="64"/>
      <c r="N39" s="40"/>
    </row>
    <row r="40" spans="1:33" s="17" customFormat="1" ht="5" customHeight="1">
      <c r="A40" s="41"/>
      <c r="B40" s="42"/>
      <c r="C40" s="41"/>
      <c r="D40" s="32"/>
      <c r="E40" s="32"/>
      <c r="F40" s="43"/>
      <c r="G40" s="28"/>
      <c r="H40" s="28"/>
      <c r="I40" s="28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>
      <c r="A41" s="34"/>
      <c r="B41" s="35"/>
      <c r="C41" s="82" t="s">
        <v>5</v>
      </c>
      <c r="D41" s="83"/>
      <c r="E41" s="84"/>
      <c r="F41" s="36"/>
      <c r="G41" s="37">
        <f>SUM('Castro Valley'!G43,CLP!G43,Dublin!G43,'Eden ROP'!G43,Hayward!G43,Livermore!G43,'New Haven'!G43,Pleasanton!G43,'San Leandro'!G43,'San Lorenzo'!G43,TVROP!G43,Sheet12!G43,Sheet13!G43,Sheet14!G43,Sheet15!G43,Sheet16!G43,Sheet17!G43,Sheet18!G43,Sheet19!G43,Sheet20!G43)</f>
        <v>1707</v>
      </c>
      <c r="H41" s="38"/>
      <c r="I41" s="37">
        <f>SUM('Castro Valley'!I43,CLP!I43,Dublin!I43,'Eden ROP'!I43,Hayward!I43,Livermore!I43,'New Haven'!I43,Pleasanton!I43,'San Leandro'!I43,'San Lorenzo'!I43,TVROP!I43,Sheet12!I43,Sheet13!I43,Sheet14!I43,Sheet15!I43,Sheet16!I43,Sheet17!I43,Sheet18!I43,Sheet19!I43,Sheet20!I43)</f>
        <v>342</v>
      </c>
      <c r="J41" s="36"/>
      <c r="K41" s="39">
        <f>IFERROR(I41/G41,0)</f>
        <v>0.20035149384885764</v>
      </c>
      <c r="L41" s="36"/>
      <c r="M41" s="64"/>
      <c r="N41" s="40"/>
    </row>
    <row r="42" spans="1:33" s="17" customFormat="1" ht="5" customHeight="1">
      <c r="A42" s="41"/>
      <c r="B42" s="42"/>
      <c r="C42" s="41"/>
      <c r="D42" s="32"/>
      <c r="E42" s="32"/>
      <c r="F42" s="43"/>
      <c r="G42" s="28"/>
      <c r="H42" s="28"/>
      <c r="I42" s="28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>
      <c r="A43" s="34"/>
      <c r="B43" s="35"/>
      <c r="C43" s="82" t="s">
        <v>6</v>
      </c>
      <c r="D43" s="83"/>
      <c r="E43" s="84"/>
      <c r="F43" s="36"/>
      <c r="G43" s="37">
        <f>SUM('Castro Valley'!G45,CLP!G45,Dublin!G45,'Eden ROP'!G45,Hayward!G45,Livermore!G45,'New Haven'!G45,Pleasanton!G45,'San Leandro'!G45,'San Lorenzo'!G45,TVROP!G45,Sheet12!G45,Sheet13!G45,Sheet14!G45,Sheet15!G45,Sheet16!G45,Sheet17!G45,Sheet18!G45,Sheet19!G45,Sheet20!G45)</f>
        <v>422</v>
      </c>
      <c r="H43" s="38"/>
      <c r="I43" s="37">
        <f>SUM('Castro Valley'!I45,CLP!I45,Dublin!I45,'Eden ROP'!I45,Hayward!I45,Livermore!I45,'New Haven'!I45,Pleasanton!I45,'San Leandro'!I45,'San Lorenzo'!I45,TVROP!I45,Sheet12!I45,Sheet13!I45,Sheet14!I45,Sheet15!I45,Sheet16!I45,Sheet17!I45,Sheet18!I45,Sheet19!I45,Sheet20!I45)</f>
        <v>117</v>
      </c>
      <c r="J43" s="36"/>
      <c r="K43" s="39">
        <f>IFERROR(I43/G43,0)</f>
        <v>0.2772511848341232</v>
      </c>
      <c r="L43" s="36"/>
      <c r="M43" s="64"/>
      <c r="N43" s="40"/>
    </row>
    <row r="44" spans="1:33" s="17" customFormat="1" ht="5" customHeight="1">
      <c r="A44" s="41"/>
      <c r="B44" s="42"/>
      <c r="C44" s="41"/>
      <c r="D44" s="32"/>
      <c r="E44" s="32"/>
      <c r="F44" s="43"/>
      <c r="G44" s="28"/>
      <c r="H44" s="28"/>
      <c r="I44" s="28"/>
      <c r="J44" s="28"/>
      <c r="K44" s="25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>
      <c r="A45" s="34"/>
      <c r="B45" s="35"/>
      <c r="C45" s="82" t="s">
        <v>7</v>
      </c>
      <c r="D45" s="83"/>
      <c r="E45" s="84"/>
      <c r="F45" s="36"/>
      <c r="G45" s="37">
        <f>SUM('Castro Valley'!G47,CLP!G47,Dublin!G47,'Eden ROP'!G47,Hayward!G47,Livermore!G47,'New Haven'!G47,Pleasanton!G47,'San Leandro'!G47,'San Lorenzo'!G47,TVROP!G47,Sheet12!G47,Sheet13!G47,Sheet14!G47,Sheet15!G47,Sheet16!G47,Sheet17!G47,Sheet18!G47,Sheet19!G47,Sheet20!G47)</f>
        <v>133</v>
      </c>
      <c r="H45" s="38"/>
      <c r="I45" s="37">
        <f>SUM('Castro Valley'!I47,CLP!I47,Dublin!I47,'Eden ROP'!I47,Hayward!I47,Livermore!I47,'New Haven'!I47,Pleasanton!I47,'San Leandro'!I47,'San Lorenzo'!I47,TVROP!I47,Sheet12!I47,Sheet13!I47,Sheet14!I47,Sheet15!I47,Sheet16!I47,Sheet17!I47,Sheet18!I47,Sheet19!I47,Sheet20!I47)</f>
        <v>85</v>
      </c>
      <c r="J45" s="36"/>
      <c r="K45" s="39">
        <f>IFERROR(I45/G45,0)</f>
        <v>0.63909774436090228</v>
      </c>
      <c r="L45" s="36"/>
      <c r="M45" s="64"/>
      <c r="N45" s="40"/>
    </row>
    <row r="46" spans="1:33" s="17" customFormat="1" ht="5" customHeight="1">
      <c r="A46" s="41"/>
      <c r="B46" s="42"/>
      <c r="C46" s="41"/>
      <c r="D46" s="32"/>
      <c r="E46" s="32"/>
      <c r="F46" s="43"/>
      <c r="G46" s="28"/>
      <c r="H46" s="28"/>
      <c r="I46" s="28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>
      <c r="A47" s="34"/>
      <c r="B47" s="35"/>
      <c r="C47" s="82" t="s">
        <v>8</v>
      </c>
      <c r="D47" s="83"/>
      <c r="E47" s="84"/>
      <c r="F47" s="36"/>
      <c r="G47" s="37">
        <f>SUM('Castro Valley'!G49,CLP!G49,Dublin!G49,'Eden ROP'!G49,Hayward!G49,Livermore!G49,'New Haven'!G49,Pleasanton!G49,'San Leandro'!G49,'San Lorenzo'!G49,TVROP!G49,Sheet12!G49,Sheet13!G49,Sheet14!G49,Sheet15!G49,Sheet16!G49,Sheet17!G49,Sheet18!G49,Sheet19!G49,Sheet20!G49)</f>
        <v>322</v>
      </c>
      <c r="H47" s="38"/>
      <c r="I47" s="37">
        <f>SUM('Castro Valley'!I49,CLP!I49,Dublin!I49,'Eden ROP'!I49,Hayward!I49,Livermore!I49,'New Haven'!I49,Pleasanton!I49,'San Leandro'!I49,'San Lorenzo'!I49,TVROP!I49,Sheet12!I49,Sheet13!I49,Sheet14!I49,Sheet15!I49,Sheet16!I49,Sheet17!I49,Sheet18!I49,Sheet19!I49,Sheet20!I49)</f>
        <v>185</v>
      </c>
      <c r="J47" s="36"/>
      <c r="K47" s="39">
        <f>IFERROR(I47/G47,0)</f>
        <v>0.57453416149068326</v>
      </c>
      <c r="L47" s="36"/>
      <c r="M47" s="64"/>
      <c r="N47" s="40"/>
    </row>
    <row r="48" spans="1:33" s="17" customFormat="1" ht="5" customHeight="1">
      <c r="A48" s="41"/>
      <c r="B48" s="42"/>
      <c r="C48" s="41"/>
      <c r="D48" s="32"/>
      <c r="E48" s="32"/>
      <c r="F48" s="43"/>
      <c r="G48" s="28"/>
      <c r="H48" s="28"/>
      <c r="I48" s="2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>
      <c r="A49" s="34"/>
      <c r="B49" s="35"/>
      <c r="C49" s="82" t="s">
        <v>9</v>
      </c>
      <c r="D49" s="83"/>
      <c r="E49" s="84"/>
      <c r="F49" s="36"/>
      <c r="G49" s="37">
        <f>SUM('Castro Valley'!G51,CLP!G51,Dublin!G51,'Eden ROP'!G51,Hayward!G51,Livermore!G51,'New Haven'!G51,Pleasanton!G51,'San Leandro'!G51,'San Lorenzo'!G51,TVROP!G51,Sheet12!G51,Sheet13!G51,Sheet14!G51,Sheet15!G51,Sheet16!G51,Sheet17!G51,Sheet18!G51,Sheet19!G51,Sheet20!G51)</f>
        <v>857</v>
      </c>
      <c r="H49" s="38"/>
      <c r="I49" s="37">
        <f>SUM('Castro Valley'!I51,CLP!I51,Dublin!I51,'Eden ROP'!I51,Hayward!I51,Livermore!I51,'New Haven'!I51,Pleasanton!I51,'San Leandro'!I51,'San Lorenzo'!I51,TVROP!I51,Sheet12!I51,Sheet13!I51,Sheet14!I51,Sheet15!I51,Sheet16!I51,Sheet17!I51,Sheet18!I51,Sheet19!I51,Sheet20!I51)</f>
        <v>329</v>
      </c>
      <c r="J49" s="36"/>
      <c r="K49" s="39">
        <f>IFERROR(I49/G49,0)</f>
        <v>0.3838973162193699</v>
      </c>
      <c r="L49" s="36"/>
      <c r="M49" s="64"/>
      <c r="N49" s="40"/>
    </row>
    <row r="50" spans="1:33" s="17" customFormat="1" ht="5" customHeight="1">
      <c r="A50" s="41"/>
      <c r="B50" s="42"/>
      <c r="C50" s="41"/>
      <c r="D50" s="32"/>
      <c r="E50" s="32"/>
      <c r="F50" s="43"/>
      <c r="G50" s="28"/>
      <c r="H50" s="28"/>
      <c r="I50" s="28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>
      <c r="A51" s="34"/>
      <c r="B51" s="35"/>
      <c r="C51" s="82" t="s">
        <v>10</v>
      </c>
      <c r="D51" s="83"/>
      <c r="E51" s="84"/>
      <c r="F51" s="36"/>
      <c r="G51" s="37">
        <f>SUM('Castro Valley'!G53,CLP!G53,Dublin!G53,'Eden ROP'!G53,Hayward!G53,Livermore!G53,'New Haven'!G53,Pleasanton!G53,'San Leandro'!G53,'San Lorenzo'!G53,TVROP!G53,Sheet12!G53,Sheet13!G53,Sheet14!G53,Sheet15!G53,Sheet16!G53,Sheet17!G53,Sheet18!G53,Sheet19!G53,Sheet20!G53)</f>
        <v>1204</v>
      </c>
      <c r="H51" s="38"/>
      <c r="I51" s="37">
        <f>SUM('Castro Valley'!I53,CLP!I53,Dublin!I53,'Eden ROP'!I53,Hayward!I53,Livermore!I53,'New Haven'!I53,Pleasanton!I53,'San Leandro'!I53,'San Lorenzo'!I53,TVROP!I53,Sheet12!I53,Sheet13!I53,Sheet14!I53,Sheet15!I53,Sheet16!I53,Sheet17!I53,Sheet18!I53,Sheet19!I53,Sheet20!I53)</f>
        <v>382</v>
      </c>
      <c r="J51" s="36"/>
      <c r="K51" s="39">
        <f>IFERROR(I51/G51,0)</f>
        <v>0.31727574750830567</v>
      </c>
      <c r="L51" s="36"/>
      <c r="M51" s="64"/>
      <c r="N51" s="40"/>
    </row>
    <row r="52" spans="1:33" ht="6" customHeight="1">
      <c r="A52" s="17"/>
      <c r="B52" s="46"/>
      <c r="C52" s="47"/>
      <c r="D52" s="47"/>
      <c r="E52" s="47"/>
      <c r="F52" s="47"/>
      <c r="G52" s="48"/>
      <c r="H52" s="48"/>
      <c r="I52" s="48"/>
      <c r="J52" s="47"/>
      <c r="K52" s="49"/>
      <c r="L52" s="47"/>
      <c r="M52" s="49"/>
      <c r="N52" s="50"/>
    </row>
    <row r="53" spans="1:33">
      <c r="A53" s="17"/>
      <c r="B53" s="17"/>
      <c r="C53" s="17"/>
      <c r="D53" s="17"/>
      <c r="E53" s="17"/>
      <c r="F53" s="16"/>
      <c r="G53" s="51"/>
      <c r="H53" s="52"/>
      <c r="I53" s="51"/>
      <c r="J53" s="16"/>
      <c r="K53" s="53"/>
      <c r="L53" s="16"/>
      <c r="M53" s="16"/>
    </row>
  </sheetData>
  <sheetProtection password="83AF" sheet="1" objects="1" scenarios="1"/>
  <mergeCells count="31">
    <mergeCell ref="M12:M14"/>
    <mergeCell ref="M33:M35"/>
    <mergeCell ref="B10:N10"/>
    <mergeCell ref="B31:N31"/>
    <mergeCell ref="C49:E49"/>
    <mergeCell ref="C51:E51"/>
    <mergeCell ref="E8:K8"/>
    <mergeCell ref="B6:L6"/>
    <mergeCell ref="B8:C8"/>
    <mergeCell ref="C37:E37"/>
    <mergeCell ref="C39:E39"/>
    <mergeCell ref="C41:E41"/>
    <mergeCell ref="C43:E43"/>
    <mergeCell ref="C45:E45"/>
    <mergeCell ref="C47:E47"/>
    <mergeCell ref="C28:E28"/>
    <mergeCell ref="C33:E35"/>
    <mergeCell ref="G33:G35"/>
    <mergeCell ref="I33:I35"/>
    <mergeCell ref="E2:K4"/>
    <mergeCell ref="K33:K35"/>
    <mergeCell ref="C12:E14"/>
    <mergeCell ref="G12:G14"/>
    <mergeCell ref="I12:I14"/>
    <mergeCell ref="K12:K14"/>
    <mergeCell ref="C16:E16"/>
    <mergeCell ref="C26:E26"/>
    <mergeCell ref="C24:E24"/>
    <mergeCell ref="C22:E22"/>
    <mergeCell ref="C20:E20"/>
    <mergeCell ref="C18:E18"/>
  </mergeCells>
  <phoneticPr fontId="17" type="noConversion"/>
  <dataValidations count="1">
    <dataValidation type="list" allowBlank="1" showInputMessage="1" showErrorMessage="1" sqref="E8:K8">
      <formula1>ddConsortium</formula1>
    </dataValidation>
  </dataValidation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>
    <pageSetUpPr fitToPage="1"/>
  </sheetPr>
  <dimension ref="A2:AK55"/>
  <sheetViews>
    <sheetView topLeftCell="A15" workbookViewId="0">
      <selection activeCell="M43" sqref="M43"/>
    </sheetView>
  </sheetViews>
  <sheetFormatPr baseColWidth="10" defaultColWidth="10.83203125" defaultRowHeight="15" x14ac:dyDescent="0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>
      <c r="E2" s="71" t="s">
        <v>91</v>
      </c>
      <c r="F2" s="71"/>
      <c r="G2" s="71"/>
      <c r="H2" s="71"/>
      <c r="I2" s="71"/>
      <c r="J2" s="71"/>
      <c r="K2" s="71"/>
    </row>
    <row r="3" spans="1:37">
      <c r="C3" s="8"/>
      <c r="D3" s="8"/>
      <c r="E3" s="71"/>
      <c r="F3" s="71"/>
      <c r="G3" s="71"/>
      <c r="H3" s="71"/>
      <c r="I3" s="71"/>
      <c r="J3" s="71"/>
      <c r="K3" s="71"/>
    </row>
    <row r="4" spans="1:37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" customHeight="1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>
      <c r="A8" s="41"/>
      <c r="B8" s="101" t="s">
        <v>93</v>
      </c>
      <c r="C8" s="101"/>
      <c r="E8" s="98" t="str">
        <f>Summary!E8</f>
        <v>Chabot-Las Positas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>
      <c r="B10" s="89" t="s">
        <v>15</v>
      </c>
      <c r="C10" s="89"/>
      <c r="D10" s="15"/>
      <c r="E10" s="85" t="s">
        <v>108</v>
      </c>
      <c r="F10" s="86"/>
      <c r="G10" s="86"/>
      <c r="H10" s="86"/>
      <c r="I10" s="86"/>
      <c r="J10" s="86"/>
      <c r="K10" s="87"/>
      <c r="L10" s="8"/>
      <c r="M10" s="8"/>
    </row>
    <row r="11" spans="1:37" ht="15" customHeight="1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" customHeight="1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>
      <c r="A18" s="34"/>
      <c r="B18" s="35"/>
      <c r="C18" s="79" t="s">
        <v>94</v>
      </c>
      <c r="D18" s="80"/>
      <c r="E18" s="81"/>
      <c r="F18" s="36"/>
      <c r="G18" s="66">
        <v>0</v>
      </c>
      <c r="H18" s="70"/>
      <c r="I18" s="66">
        <v>20</v>
      </c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>
      <c r="A20" s="34"/>
      <c r="B20" s="35"/>
      <c r="C20" s="79" t="s">
        <v>89</v>
      </c>
      <c r="D20" s="80"/>
      <c r="E20" s="81"/>
      <c r="F20" s="36"/>
      <c r="G20" s="66">
        <v>0</v>
      </c>
      <c r="H20" s="70"/>
      <c r="I20" s="66">
        <v>80</v>
      </c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" customHeight="1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ht="13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" customHeight="1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" customHeight="1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" customHeight="1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>
      <c r="A45" s="34"/>
      <c r="B45" s="35"/>
      <c r="C45" s="82" t="s">
        <v>6</v>
      </c>
      <c r="D45" s="83"/>
      <c r="E45" s="84"/>
      <c r="F45" s="36"/>
      <c r="G45" s="66">
        <v>0</v>
      </c>
      <c r="H45" s="61"/>
      <c r="I45" s="66">
        <v>10</v>
      </c>
      <c r="J45" s="36"/>
      <c r="K45" s="62">
        <f>IFERROR(I45/G45,0)</f>
        <v>0</v>
      </c>
      <c r="L45" s="36"/>
      <c r="M45" s="64"/>
      <c r="N45" s="40"/>
    </row>
    <row r="46" spans="1:33" s="17" customFormat="1" ht="5" customHeight="1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>
      <c r="A47" s="34"/>
      <c r="B47" s="35"/>
      <c r="C47" s="82" t="s">
        <v>7</v>
      </c>
      <c r="D47" s="83"/>
      <c r="E47" s="84"/>
      <c r="F47" s="36"/>
      <c r="G47" s="66">
        <v>0</v>
      </c>
      <c r="H47" s="61"/>
      <c r="I47" s="66">
        <v>20</v>
      </c>
      <c r="J47" s="36"/>
      <c r="K47" s="62">
        <f>IFERROR(I47/G47,0)</f>
        <v>0</v>
      </c>
      <c r="L47" s="36"/>
      <c r="M47" s="64"/>
      <c r="N47" s="40"/>
    </row>
    <row r="48" spans="1:33" s="17" customFormat="1" ht="5" customHeight="1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" customHeight="1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pageSetUpPr fitToPage="1"/>
  </sheetPr>
  <dimension ref="A2:AK55"/>
  <sheetViews>
    <sheetView topLeftCell="A25" workbookViewId="0">
      <selection activeCell="M53" sqref="M53"/>
    </sheetView>
  </sheetViews>
  <sheetFormatPr baseColWidth="10" defaultColWidth="10.83203125" defaultRowHeight="15" x14ac:dyDescent="0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>
      <c r="E2" s="71" t="s">
        <v>91</v>
      </c>
      <c r="F2" s="71"/>
      <c r="G2" s="71"/>
      <c r="H2" s="71"/>
      <c r="I2" s="71"/>
      <c r="J2" s="71"/>
      <c r="K2" s="71"/>
    </row>
    <row r="3" spans="1:37">
      <c r="C3" s="8"/>
      <c r="D3" s="8"/>
      <c r="E3" s="71"/>
      <c r="F3" s="71"/>
      <c r="G3" s="71"/>
      <c r="H3" s="71"/>
      <c r="I3" s="71"/>
      <c r="J3" s="71"/>
      <c r="K3" s="71"/>
    </row>
    <row r="4" spans="1:37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" customHeight="1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>
      <c r="A8" s="41"/>
      <c r="B8" s="101" t="s">
        <v>93</v>
      </c>
      <c r="C8" s="101"/>
      <c r="E8" s="98" t="str">
        <f>Summary!E8</f>
        <v>Chabot-Las Positas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>
      <c r="B10" s="89" t="s">
        <v>15</v>
      </c>
      <c r="C10" s="89"/>
      <c r="D10" s="15"/>
      <c r="E10" s="85" t="s">
        <v>109</v>
      </c>
      <c r="F10" s="86"/>
      <c r="G10" s="86"/>
      <c r="H10" s="86"/>
      <c r="I10" s="86"/>
      <c r="J10" s="86"/>
      <c r="K10" s="87"/>
      <c r="L10" s="8"/>
      <c r="M10" s="8"/>
    </row>
    <row r="11" spans="1:37" ht="15" customHeight="1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" customHeight="1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>
      <c r="A18" s="34"/>
      <c r="B18" s="35"/>
      <c r="C18" s="79" t="s">
        <v>94</v>
      </c>
      <c r="D18" s="80"/>
      <c r="E18" s="81"/>
      <c r="F18" s="36"/>
      <c r="G18" s="66">
        <v>814</v>
      </c>
      <c r="H18" s="70"/>
      <c r="I18" s="66">
        <v>1158</v>
      </c>
      <c r="J18" s="36"/>
      <c r="K18" s="62">
        <f>IFERROR((I18-G18)/G18,0)</f>
        <v>0.4226044226044226</v>
      </c>
      <c r="L18" s="36"/>
      <c r="M18" s="64"/>
      <c r="N18" s="40"/>
    </row>
    <row r="19" spans="1:33" s="17" customFormat="1" ht="5" customHeight="1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>
      <c r="A20" s="34"/>
      <c r="B20" s="35"/>
      <c r="C20" s="79" t="s">
        <v>89</v>
      </c>
      <c r="D20" s="80"/>
      <c r="E20" s="81"/>
      <c r="F20" s="36"/>
      <c r="G20" s="66">
        <v>1218</v>
      </c>
      <c r="H20" s="70"/>
      <c r="I20" s="66">
        <v>1250</v>
      </c>
      <c r="J20" s="36"/>
      <c r="K20" s="62">
        <f>IFERROR((I20-G20)/G20,0)</f>
        <v>2.6272577996715927E-2</v>
      </c>
      <c r="L20" s="36"/>
      <c r="M20" s="64"/>
      <c r="N20" s="40"/>
    </row>
    <row r="21" spans="1:33" s="17" customFormat="1" ht="5" customHeight="1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>
      <c r="A22" s="34"/>
      <c r="B22" s="35"/>
      <c r="C22" s="79" t="s">
        <v>95</v>
      </c>
      <c r="D22" s="80"/>
      <c r="E22" s="81"/>
      <c r="F22" s="36"/>
      <c r="G22" s="66">
        <v>0</v>
      </c>
      <c r="H22" s="70"/>
      <c r="I22" s="66">
        <v>20</v>
      </c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>
      <c r="A24" s="34"/>
      <c r="B24" s="35"/>
      <c r="C24" s="79" t="s">
        <v>96</v>
      </c>
      <c r="D24" s="80"/>
      <c r="E24" s="81"/>
      <c r="F24" s="36"/>
      <c r="G24" s="66">
        <v>0</v>
      </c>
      <c r="H24" s="70"/>
      <c r="I24" s="66">
        <v>200</v>
      </c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>
      <c r="A26" s="34"/>
      <c r="B26" s="35"/>
      <c r="C26" s="79" t="s">
        <v>97</v>
      </c>
      <c r="D26" s="80"/>
      <c r="E26" s="81"/>
      <c r="F26" s="36"/>
      <c r="G26" s="66">
        <v>0</v>
      </c>
      <c r="H26" s="70"/>
      <c r="I26" s="66">
        <v>20</v>
      </c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>
      <c r="A28" s="34"/>
      <c r="B28" s="35"/>
      <c r="C28" s="79" t="s">
        <v>98</v>
      </c>
      <c r="D28" s="80"/>
      <c r="E28" s="81"/>
      <c r="F28" s="36"/>
      <c r="G28" s="66">
        <v>668</v>
      </c>
      <c r="H28" s="70"/>
      <c r="I28" s="66">
        <v>438</v>
      </c>
      <c r="J28" s="36"/>
      <c r="K28" s="62">
        <f>IFERROR((I28-G28)/G28,0)</f>
        <v>-0.34431137724550898</v>
      </c>
      <c r="L28" s="36"/>
      <c r="M28" s="64"/>
      <c r="N28" s="40"/>
    </row>
    <row r="29" spans="1:33" s="17" customFormat="1" ht="5" customHeight="1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>
      <c r="A30" s="34"/>
      <c r="B30" s="35"/>
      <c r="C30" s="79" t="s">
        <v>99</v>
      </c>
      <c r="D30" s="80"/>
      <c r="E30" s="81"/>
      <c r="F30" s="36"/>
      <c r="G30" s="66">
        <v>0</v>
      </c>
      <c r="H30" s="70"/>
      <c r="I30" s="66">
        <v>30</v>
      </c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" customHeight="1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ht="13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>
      <c r="A39" s="34"/>
      <c r="B39" s="35"/>
      <c r="C39" s="82" t="s">
        <v>3</v>
      </c>
      <c r="D39" s="83"/>
      <c r="E39" s="84"/>
      <c r="F39" s="36"/>
      <c r="G39" s="66">
        <v>1400</v>
      </c>
      <c r="H39" s="61"/>
      <c r="I39" s="66">
        <v>700</v>
      </c>
      <c r="J39" s="36"/>
      <c r="K39" s="62">
        <f>IFERROR(I39/G39,0)</f>
        <v>0.5</v>
      </c>
      <c r="L39" s="36"/>
      <c r="M39" s="64"/>
      <c r="N39" s="40"/>
    </row>
    <row r="40" spans="1:33" s="17" customFormat="1" ht="5" customHeight="1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>
      <c r="A41" s="34"/>
      <c r="B41" s="35"/>
      <c r="C41" s="82" t="s">
        <v>4</v>
      </c>
      <c r="D41" s="83"/>
      <c r="E41" s="84"/>
      <c r="F41" s="36"/>
      <c r="G41" s="66">
        <v>350</v>
      </c>
      <c r="H41" s="61"/>
      <c r="I41" s="66">
        <v>175</v>
      </c>
      <c r="J41" s="36"/>
      <c r="K41" s="62">
        <f>IFERROR(I41/G41,0)</f>
        <v>0.5</v>
      </c>
      <c r="L41" s="36"/>
      <c r="M41" s="64"/>
      <c r="N41" s="40"/>
    </row>
    <row r="42" spans="1:33" s="17" customFormat="1" ht="5" customHeight="1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>
      <c r="A43" s="34"/>
      <c r="B43" s="35"/>
      <c r="C43" s="82" t="s">
        <v>5</v>
      </c>
      <c r="D43" s="83"/>
      <c r="E43" s="84"/>
      <c r="F43" s="36"/>
      <c r="G43" s="66">
        <v>900</v>
      </c>
      <c r="H43" s="61"/>
      <c r="I43" s="66">
        <v>63</v>
      </c>
      <c r="J43" s="36"/>
      <c r="K43" s="62">
        <f>IFERROR(I43/G43,0)</f>
        <v>7.0000000000000007E-2</v>
      </c>
      <c r="L43" s="36"/>
      <c r="M43" s="64"/>
      <c r="N43" s="40"/>
    </row>
    <row r="44" spans="1:33" s="17" customFormat="1" ht="5" customHeight="1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>
      <c r="A45" s="34"/>
      <c r="B45" s="35"/>
      <c r="C45" s="82" t="s">
        <v>6</v>
      </c>
      <c r="D45" s="83"/>
      <c r="E45" s="84"/>
      <c r="F45" s="36"/>
      <c r="G45" s="66">
        <v>75</v>
      </c>
      <c r="H45" s="61"/>
      <c r="I45" s="66">
        <v>23</v>
      </c>
      <c r="J45" s="36"/>
      <c r="K45" s="62">
        <f>IFERROR(I45/G45,0)</f>
        <v>0.30666666666666664</v>
      </c>
      <c r="L45" s="36"/>
      <c r="M45" s="64"/>
      <c r="N45" s="40"/>
    </row>
    <row r="46" spans="1:33" s="17" customFormat="1" ht="5" customHeight="1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>
      <c r="A47" s="34"/>
      <c r="B47" s="35"/>
      <c r="C47" s="82" t="s">
        <v>7</v>
      </c>
      <c r="D47" s="83"/>
      <c r="E47" s="84"/>
      <c r="F47" s="36"/>
      <c r="G47" s="66">
        <v>0</v>
      </c>
      <c r="H47" s="61"/>
      <c r="I47" s="66">
        <v>0</v>
      </c>
      <c r="J47" s="36"/>
      <c r="K47" s="62">
        <f>IFERROR(I47/G47,0)</f>
        <v>0</v>
      </c>
      <c r="L47" s="36"/>
      <c r="M47" s="64"/>
      <c r="N47" s="40"/>
    </row>
    <row r="48" spans="1:33" s="17" customFormat="1" ht="5" customHeight="1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>
      <c r="A49" s="34"/>
      <c r="B49" s="35"/>
      <c r="C49" s="82" t="s">
        <v>8</v>
      </c>
      <c r="D49" s="83"/>
      <c r="E49" s="84"/>
      <c r="F49" s="36"/>
      <c r="G49" s="66">
        <v>0</v>
      </c>
      <c r="H49" s="61"/>
      <c r="I49" s="66">
        <v>0</v>
      </c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>
      <c r="A51" s="34"/>
      <c r="B51" s="35"/>
      <c r="C51" s="82" t="s">
        <v>9</v>
      </c>
      <c r="D51" s="83"/>
      <c r="E51" s="84"/>
      <c r="F51" s="36"/>
      <c r="G51" s="66">
        <v>300</v>
      </c>
      <c r="H51" s="61"/>
      <c r="I51" s="66">
        <v>50</v>
      </c>
      <c r="J51" s="36"/>
      <c r="K51" s="62">
        <f>IFERROR(I51/G51,0)</f>
        <v>0.16666666666666666</v>
      </c>
      <c r="L51" s="36"/>
      <c r="M51" s="64"/>
      <c r="N51" s="40"/>
    </row>
    <row r="52" spans="1:33" s="17" customFormat="1" ht="5" customHeight="1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>
      <c r="A53" s="34"/>
      <c r="B53" s="35"/>
      <c r="C53" s="82" t="s">
        <v>10</v>
      </c>
      <c r="D53" s="83"/>
      <c r="E53" s="84"/>
      <c r="F53" s="36"/>
      <c r="G53" s="66">
        <v>600</v>
      </c>
      <c r="H53" s="61"/>
      <c r="I53" s="66">
        <v>60</v>
      </c>
      <c r="J53" s="36"/>
      <c r="K53" s="62">
        <f>IFERROR(I53/G53,0)</f>
        <v>0.1</v>
      </c>
      <c r="L53" s="36"/>
      <c r="M53" s="64"/>
      <c r="N53" s="40"/>
    </row>
    <row r="54" spans="1:33" ht="6" customHeight="1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>
    <pageSetUpPr fitToPage="1"/>
  </sheetPr>
  <dimension ref="A2:AK55"/>
  <sheetViews>
    <sheetView topLeftCell="A23" workbookViewId="0">
      <selection activeCell="M51" sqref="M51"/>
    </sheetView>
  </sheetViews>
  <sheetFormatPr baseColWidth="10" defaultColWidth="10.83203125" defaultRowHeight="15" x14ac:dyDescent="0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>
      <c r="E2" s="71" t="s">
        <v>91</v>
      </c>
      <c r="F2" s="71"/>
      <c r="G2" s="71"/>
      <c r="H2" s="71"/>
      <c r="I2" s="71"/>
      <c r="J2" s="71"/>
      <c r="K2" s="71"/>
    </row>
    <row r="3" spans="1:37">
      <c r="C3" s="8"/>
      <c r="D3" s="8"/>
      <c r="E3" s="71"/>
      <c r="F3" s="71"/>
      <c r="G3" s="71"/>
      <c r="H3" s="71"/>
      <c r="I3" s="71"/>
      <c r="J3" s="71"/>
      <c r="K3" s="71"/>
    </row>
    <row r="4" spans="1:37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" customHeight="1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>
      <c r="A8" s="41"/>
      <c r="B8" s="101" t="s">
        <v>93</v>
      </c>
      <c r="C8" s="101"/>
      <c r="E8" s="98" t="str">
        <f>Summary!E8</f>
        <v>Chabot-Las Positas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>
      <c r="B10" s="89" t="s">
        <v>15</v>
      </c>
      <c r="C10" s="89"/>
      <c r="D10" s="15"/>
      <c r="E10" s="85" t="s">
        <v>110</v>
      </c>
      <c r="F10" s="86"/>
      <c r="G10" s="86"/>
      <c r="H10" s="86"/>
      <c r="I10" s="86"/>
      <c r="J10" s="86"/>
      <c r="K10" s="87"/>
      <c r="L10" s="8"/>
      <c r="M10" s="8"/>
    </row>
    <row r="11" spans="1:37" ht="15" customHeight="1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" customHeight="1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>
      <c r="A18" s="34"/>
      <c r="B18" s="35"/>
      <c r="C18" s="79" t="s">
        <v>94</v>
      </c>
      <c r="D18" s="80"/>
      <c r="E18" s="81"/>
      <c r="F18" s="36"/>
      <c r="G18" s="66">
        <v>97</v>
      </c>
      <c r="H18" s="70"/>
      <c r="I18" s="66">
        <v>150</v>
      </c>
      <c r="J18" s="36"/>
      <c r="K18" s="62">
        <f>IFERROR((I18-G18)/G18,0)</f>
        <v>0.54639175257731953</v>
      </c>
      <c r="L18" s="36"/>
      <c r="M18" s="64"/>
      <c r="N18" s="40"/>
    </row>
    <row r="19" spans="1:33" s="17" customFormat="1" ht="5" customHeight="1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>
      <c r="A20" s="34"/>
      <c r="B20" s="35"/>
      <c r="C20" s="79" t="s">
        <v>89</v>
      </c>
      <c r="D20" s="80"/>
      <c r="E20" s="81"/>
      <c r="F20" s="36"/>
      <c r="G20" s="66">
        <v>429</v>
      </c>
      <c r="H20" s="70"/>
      <c r="I20" s="66">
        <v>650</v>
      </c>
      <c r="J20" s="36"/>
      <c r="K20" s="62">
        <f>IFERROR((I20-G20)/G20,0)</f>
        <v>0.51515151515151514</v>
      </c>
      <c r="L20" s="36"/>
      <c r="M20" s="64"/>
      <c r="N20" s="40"/>
    </row>
    <row r="21" spans="1:33" s="17" customFormat="1" ht="5" customHeight="1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" customHeight="1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ht="13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>
      <c r="A39" s="34"/>
      <c r="B39" s="35"/>
      <c r="C39" s="82" t="s">
        <v>3</v>
      </c>
      <c r="D39" s="83"/>
      <c r="E39" s="84"/>
      <c r="F39" s="36"/>
      <c r="G39" s="66">
        <v>700</v>
      </c>
      <c r="H39" s="61"/>
      <c r="I39" s="66">
        <v>350</v>
      </c>
      <c r="J39" s="36"/>
      <c r="K39" s="62">
        <f>IFERROR(I39/G39,0)</f>
        <v>0.5</v>
      </c>
      <c r="L39" s="36"/>
      <c r="M39" s="64"/>
      <c r="N39" s="40"/>
    </row>
    <row r="40" spans="1:33" s="17" customFormat="1" ht="5" customHeight="1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" customHeight="1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>
      <c r="A43" s="34"/>
      <c r="B43" s="35"/>
      <c r="C43" s="82" t="s">
        <v>5</v>
      </c>
      <c r="D43" s="83"/>
      <c r="E43" s="84"/>
      <c r="F43" s="36"/>
      <c r="G43" s="66">
        <v>150</v>
      </c>
      <c r="H43" s="61"/>
      <c r="I43" s="66">
        <v>75</v>
      </c>
      <c r="J43" s="36"/>
      <c r="K43" s="62">
        <f>IFERROR(I43/G43,0)</f>
        <v>0.5</v>
      </c>
      <c r="L43" s="36"/>
      <c r="M43" s="64"/>
      <c r="N43" s="40"/>
    </row>
    <row r="44" spans="1:33" s="17" customFormat="1" ht="5" customHeight="1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>
      <c r="A45" s="34"/>
      <c r="B45" s="35"/>
      <c r="C45" s="82" t="s">
        <v>6</v>
      </c>
      <c r="D45" s="83"/>
      <c r="E45" s="84"/>
      <c r="F45" s="36"/>
      <c r="G45" s="66">
        <v>25</v>
      </c>
      <c r="H45" s="61"/>
      <c r="I45" s="66">
        <v>12</v>
      </c>
      <c r="J45" s="36"/>
      <c r="K45" s="62">
        <f>IFERROR(I45/G45,0)</f>
        <v>0.48</v>
      </c>
      <c r="L45" s="36"/>
      <c r="M45" s="64"/>
      <c r="N45" s="40"/>
    </row>
    <row r="46" spans="1:33" s="17" customFormat="1" ht="5" customHeight="1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" customHeight="1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>
      <c r="A51" s="34"/>
      <c r="B51" s="35"/>
      <c r="C51" s="82" t="s">
        <v>9</v>
      </c>
      <c r="D51" s="83"/>
      <c r="E51" s="84"/>
      <c r="F51" s="36"/>
      <c r="G51" s="66">
        <v>25</v>
      </c>
      <c r="H51" s="61"/>
      <c r="I51" s="66">
        <v>15</v>
      </c>
      <c r="J51" s="36"/>
      <c r="K51" s="62">
        <f>IFERROR(I51/G51,0)</f>
        <v>0.6</v>
      </c>
      <c r="L51" s="36"/>
      <c r="M51" s="64"/>
      <c r="N51" s="40"/>
    </row>
    <row r="52" spans="1:33" s="17" customFormat="1" ht="5" customHeight="1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>
      <c r="A53" s="34"/>
      <c r="B53" s="35"/>
      <c r="C53" s="82" t="s">
        <v>10</v>
      </c>
      <c r="D53" s="83"/>
      <c r="E53" s="84"/>
      <c r="F53" s="36"/>
      <c r="G53" s="66">
        <v>20</v>
      </c>
      <c r="H53" s="61"/>
      <c r="I53" s="66">
        <v>10</v>
      </c>
      <c r="J53" s="36"/>
      <c r="K53" s="62">
        <f>IFERROR(I53/G53,0)</f>
        <v>0.5</v>
      </c>
      <c r="L53" s="36"/>
      <c r="M53" s="64"/>
      <c r="N53" s="40"/>
    </row>
    <row r="54" spans="1:33" ht="6" customHeight="1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pageSetUpPr fitToPage="1"/>
  </sheetPr>
  <dimension ref="A2:AK55"/>
  <sheetViews>
    <sheetView topLeftCell="A6" workbookViewId="0">
      <selection activeCell="M53" sqref="M53"/>
    </sheetView>
  </sheetViews>
  <sheetFormatPr baseColWidth="10" defaultColWidth="10.83203125" defaultRowHeight="15" x14ac:dyDescent="0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>
      <c r="E2" s="71" t="s">
        <v>91</v>
      </c>
      <c r="F2" s="71"/>
      <c r="G2" s="71"/>
      <c r="H2" s="71"/>
      <c r="I2" s="71"/>
      <c r="J2" s="71"/>
      <c r="K2" s="71"/>
    </row>
    <row r="3" spans="1:37">
      <c r="C3" s="8"/>
      <c r="D3" s="8"/>
      <c r="E3" s="71"/>
      <c r="F3" s="71"/>
      <c r="G3" s="71"/>
      <c r="H3" s="71"/>
      <c r="I3" s="71"/>
      <c r="J3" s="71"/>
      <c r="K3" s="71"/>
    </row>
    <row r="4" spans="1:37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" customHeight="1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>
      <c r="A8" s="41"/>
      <c r="B8" s="101" t="s">
        <v>93</v>
      </c>
      <c r="C8" s="101"/>
      <c r="E8" s="98" t="str">
        <f>Summary!E8</f>
        <v>Chabot-Las Positas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>
      <c r="B10" s="89" t="s">
        <v>15</v>
      </c>
      <c r="C10" s="89"/>
      <c r="D10" s="15"/>
      <c r="E10" s="85" t="s">
        <v>111</v>
      </c>
      <c r="F10" s="86"/>
      <c r="G10" s="86"/>
      <c r="H10" s="86"/>
      <c r="I10" s="86"/>
      <c r="J10" s="86"/>
      <c r="K10" s="87"/>
      <c r="L10" s="8"/>
      <c r="M10" s="8"/>
    </row>
    <row r="11" spans="1:37" ht="15" customHeight="1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" customHeight="1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>
      <c r="A18" s="34"/>
      <c r="B18" s="35"/>
      <c r="C18" s="79" t="s">
        <v>94</v>
      </c>
      <c r="D18" s="80"/>
      <c r="E18" s="81"/>
      <c r="F18" s="36"/>
      <c r="G18" s="66">
        <v>517</v>
      </c>
      <c r="H18" s="70"/>
      <c r="I18" s="66">
        <v>438</v>
      </c>
      <c r="J18" s="36"/>
      <c r="K18" s="62">
        <f>IFERROR((I18-G18)/G18,0)</f>
        <v>-0.15280464216634429</v>
      </c>
      <c r="L18" s="36"/>
      <c r="M18" s="64"/>
      <c r="N18" s="40"/>
    </row>
    <row r="19" spans="1:33" s="17" customFormat="1" ht="5" customHeight="1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>
      <c r="A20" s="34"/>
      <c r="B20" s="35"/>
      <c r="C20" s="79" t="s">
        <v>89</v>
      </c>
      <c r="D20" s="80"/>
      <c r="E20" s="81"/>
      <c r="F20" s="36"/>
      <c r="G20" s="66">
        <v>41</v>
      </c>
      <c r="H20" s="70"/>
      <c r="I20" s="66">
        <v>36</v>
      </c>
      <c r="J20" s="36"/>
      <c r="K20" s="62">
        <f>IFERROR((I20-G20)/G20,0)</f>
        <v>-0.12195121951219512</v>
      </c>
      <c r="L20" s="36"/>
      <c r="M20" s="64"/>
      <c r="N20" s="40"/>
    </row>
    <row r="21" spans="1:33" s="17" customFormat="1" ht="5" customHeight="1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>
      <c r="A22" s="34"/>
      <c r="B22" s="35"/>
      <c r="C22" s="79" t="s">
        <v>95</v>
      </c>
      <c r="D22" s="80"/>
      <c r="E22" s="81"/>
      <c r="F22" s="36"/>
      <c r="G22" s="66">
        <v>0</v>
      </c>
      <c r="H22" s="70"/>
      <c r="I22" s="66">
        <v>0</v>
      </c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>
      <c r="A24" s="34"/>
      <c r="B24" s="35"/>
      <c r="C24" s="79" t="s">
        <v>96</v>
      </c>
      <c r="D24" s="80"/>
      <c r="E24" s="81"/>
      <c r="F24" s="36"/>
      <c r="G24" s="66">
        <v>149</v>
      </c>
      <c r="H24" s="70"/>
      <c r="I24" s="66">
        <v>173</v>
      </c>
      <c r="J24" s="36"/>
      <c r="K24" s="62">
        <f>IFERROR((I24-G24)/G24,0)</f>
        <v>0.16107382550335569</v>
      </c>
      <c r="L24" s="36"/>
      <c r="M24" s="64"/>
      <c r="N24" s="40"/>
    </row>
    <row r="25" spans="1:33" s="17" customFormat="1" ht="5" customHeight="1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>
      <c r="A26" s="34"/>
      <c r="B26" s="35"/>
      <c r="C26" s="79" t="s">
        <v>97</v>
      </c>
      <c r="D26" s="80"/>
      <c r="E26" s="81"/>
      <c r="F26" s="36"/>
      <c r="G26" s="66">
        <v>95</v>
      </c>
      <c r="H26" s="70"/>
      <c r="I26" s="66">
        <v>84</v>
      </c>
      <c r="J26" s="36"/>
      <c r="K26" s="62">
        <f>IFERROR((I26-G26)/G26,0)</f>
        <v>-0.11578947368421053</v>
      </c>
      <c r="L26" s="36"/>
      <c r="M26" s="64"/>
      <c r="N26" s="40"/>
    </row>
    <row r="27" spans="1:33" s="17" customFormat="1" ht="5" customHeight="1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>
      <c r="A28" s="34"/>
      <c r="B28" s="35"/>
      <c r="C28" s="79" t="s">
        <v>98</v>
      </c>
      <c r="D28" s="80"/>
      <c r="E28" s="81"/>
      <c r="F28" s="36"/>
      <c r="G28" s="66">
        <v>1563</v>
      </c>
      <c r="H28" s="70"/>
      <c r="I28" s="66">
        <v>1533</v>
      </c>
      <c r="J28" s="36"/>
      <c r="K28" s="62">
        <f>IFERROR((I28-G28)/G28,0)</f>
        <v>-1.9193857965451054E-2</v>
      </c>
      <c r="L28" s="36"/>
      <c r="M28" s="64"/>
      <c r="N28" s="40"/>
    </row>
    <row r="29" spans="1:33" s="17" customFormat="1" ht="5" customHeight="1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>
      <c r="A30" s="34"/>
      <c r="B30" s="35"/>
      <c r="C30" s="79" t="s">
        <v>99</v>
      </c>
      <c r="D30" s="80"/>
      <c r="E30" s="81"/>
      <c r="F30" s="36"/>
      <c r="G30" s="66">
        <v>0</v>
      </c>
      <c r="H30" s="70"/>
      <c r="I30" s="66">
        <v>0</v>
      </c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" customHeight="1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ht="13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>
      <c r="A39" s="34"/>
      <c r="B39" s="35"/>
      <c r="C39" s="82" t="s">
        <v>3</v>
      </c>
      <c r="D39" s="83"/>
      <c r="E39" s="84"/>
      <c r="F39" s="36"/>
      <c r="G39" s="66">
        <v>289</v>
      </c>
      <c r="H39" s="61"/>
      <c r="I39" s="66">
        <v>235</v>
      </c>
      <c r="J39" s="36"/>
      <c r="K39" s="62">
        <f>IFERROR(I39/G39,0)</f>
        <v>0.81314878892733566</v>
      </c>
      <c r="L39" s="36"/>
      <c r="M39" s="64"/>
      <c r="N39" s="40"/>
    </row>
    <row r="40" spans="1:33" s="17" customFormat="1" ht="5" customHeight="1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>
      <c r="A41" s="34"/>
      <c r="B41" s="35"/>
      <c r="C41" s="82" t="s">
        <v>4</v>
      </c>
      <c r="D41" s="83"/>
      <c r="E41" s="84"/>
      <c r="F41" s="36"/>
      <c r="G41" s="66">
        <v>2130</v>
      </c>
      <c r="H41" s="61"/>
      <c r="I41" s="66">
        <v>2045</v>
      </c>
      <c r="J41" s="36"/>
      <c r="K41" s="62">
        <f>IFERROR(I41/G41,0)</f>
        <v>0.960093896713615</v>
      </c>
      <c r="L41" s="36"/>
      <c r="M41" s="64"/>
      <c r="N41" s="40"/>
    </row>
    <row r="42" spans="1:33" s="17" customFormat="1" ht="5" customHeight="1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>
      <c r="A43" s="34"/>
      <c r="B43" s="35"/>
      <c r="C43" s="82" t="s">
        <v>5</v>
      </c>
      <c r="D43" s="83"/>
      <c r="E43" s="84"/>
      <c r="F43" s="36"/>
      <c r="G43" s="66">
        <v>27</v>
      </c>
      <c r="H43" s="61"/>
      <c r="I43" s="66">
        <v>19</v>
      </c>
      <c r="J43" s="36"/>
      <c r="K43" s="62">
        <f>IFERROR(I43/G43,0)</f>
        <v>0.70370370370370372</v>
      </c>
      <c r="L43" s="36"/>
      <c r="M43" s="64"/>
      <c r="N43" s="40"/>
    </row>
    <row r="44" spans="1:33" s="17" customFormat="1" ht="5" customHeight="1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>
      <c r="A45" s="34"/>
      <c r="B45" s="35"/>
      <c r="C45" s="82" t="s">
        <v>6</v>
      </c>
      <c r="D45" s="83"/>
      <c r="E45" s="84"/>
      <c r="F45" s="36"/>
      <c r="G45" s="66">
        <v>0</v>
      </c>
      <c r="H45" s="61"/>
      <c r="I45" s="66">
        <v>0</v>
      </c>
      <c r="J45" s="36"/>
      <c r="K45" s="62">
        <f>IFERROR(I45/G45,0)</f>
        <v>0</v>
      </c>
      <c r="L45" s="36"/>
      <c r="M45" s="64"/>
      <c r="N45" s="40"/>
    </row>
    <row r="46" spans="1:33" s="17" customFormat="1" ht="5" customHeight="1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>
      <c r="A47" s="34"/>
      <c r="B47" s="35"/>
      <c r="C47" s="82" t="s">
        <v>7</v>
      </c>
      <c r="D47" s="83"/>
      <c r="E47" s="84"/>
      <c r="F47" s="36"/>
      <c r="G47" s="66">
        <v>0</v>
      </c>
      <c r="H47" s="61"/>
      <c r="I47" s="66">
        <v>0</v>
      </c>
      <c r="J47" s="36"/>
      <c r="K47" s="62">
        <f>IFERROR(I47/G47,0)</f>
        <v>0</v>
      </c>
      <c r="L47" s="36"/>
      <c r="M47" s="64"/>
      <c r="N47" s="40"/>
    </row>
    <row r="48" spans="1:33" s="17" customFormat="1" ht="5" customHeight="1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>
      <c r="A49" s="34"/>
      <c r="B49" s="35"/>
      <c r="C49" s="82" t="s">
        <v>8</v>
      </c>
      <c r="D49" s="83"/>
      <c r="E49" s="84"/>
      <c r="F49" s="36"/>
      <c r="G49" s="66">
        <v>0</v>
      </c>
      <c r="H49" s="61"/>
      <c r="I49" s="66">
        <v>0</v>
      </c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>
      <c r="A51" s="34"/>
      <c r="B51" s="35"/>
      <c r="C51" s="82" t="s">
        <v>9</v>
      </c>
      <c r="D51" s="83"/>
      <c r="E51" s="84"/>
      <c r="F51" s="36"/>
      <c r="G51" s="66">
        <v>27</v>
      </c>
      <c r="H51" s="61"/>
      <c r="I51" s="66">
        <v>31</v>
      </c>
      <c r="J51" s="36"/>
      <c r="K51" s="62">
        <f>IFERROR(I51/G51,0)</f>
        <v>1.1481481481481481</v>
      </c>
      <c r="L51" s="36"/>
      <c r="M51" s="64"/>
      <c r="N51" s="40"/>
    </row>
    <row r="52" spans="1:33" s="17" customFormat="1" ht="5" customHeight="1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>
      <c r="A53" s="34"/>
      <c r="B53" s="35"/>
      <c r="C53" s="82" t="s">
        <v>10</v>
      </c>
      <c r="D53" s="83"/>
      <c r="E53" s="84"/>
      <c r="F53" s="36"/>
      <c r="G53" s="66">
        <v>0</v>
      </c>
      <c r="H53" s="61"/>
      <c r="I53" s="66">
        <v>0</v>
      </c>
      <c r="J53" s="36"/>
      <c r="K53" s="62">
        <f>IFERROR(I53/G53,0)</f>
        <v>0</v>
      </c>
      <c r="L53" s="36"/>
      <c r="M53" s="64"/>
      <c r="N53" s="40"/>
    </row>
    <row r="54" spans="1:33" ht="6" customHeight="1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>
    <pageSetUpPr fitToPage="1"/>
  </sheetPr>
  <dimension ref="A2:AK55"/>
  <sheetViews>
    <sheetView workbookViewId="0">
      <selection activeCell="K51" sqref="K51"/>
    </sheetView>
  </sheetViews>
  <sheetFormatPr baseColWidth="10" defaultColWidth="10.83203125" defaultRowHeight="15" x14ac:dyDescent="0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>
      <c r="E2" s="71" t="s">
        <v>91</v>
      </c>
      <c r="F2" s="71"/>
      <c r="G2" s="71"/>
      <c r="H2" s="71"/>
      <c r="I2" s="71"/>
      <c r="J2" s="71"/>
      <c r="K2" s="71"/>
    </row>
    <row r="3" spans="1:37">
      <c r="C3" s="8"/>
      <c r="D3" s="8"/>
      <c r="E3" s="71"/>
      <c r="F3" s="71"/>
      <c r="G3" s="71"/>
      <c r="H3" s="71"/>
      <c r="I3" s="71"/>
      <c r="J3" s="71"/>
      <c r="K3" s="71"/>
    </row>
    <row r="4" spans="1:37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" customHeight="1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>
      <c r="A8" s="41"/>
      <c r="B8" s="101" t="s">
        <v>93</v>
      </c>
      <c r="C8" s="101"/>
      <c r="E8" s="98" t="str">
        <f>Summary!E8</f>
        <v>Chabot-Las Positas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" customHeight="1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" customHeight="1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ht="13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" customHeight="1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" customHeight="1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" customHeight="1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" customHeight="1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" customHeight="1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" customHeight="1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enableFormatConditionsCalculation="0">
    <pageSetUpPr fitToPage="1"/>
  </sheetPr>
  <dimension ref="A2:AK55"/>
  <sheetViews>
    <sheetView workbookViewId="0">
      <selection activeCell="K51" sqref="K51"/>
    </sheetView>
  </sheetViews>
  <sheetFormatPr baseColWidth="10" defaultColWidth="10.83203125" defaultRowHeight="15" x14ac:dyDescent="0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>
      <c r="E2" s="71" t="s">
        <v>91</v>
      </c>
      <c r="F2" s="71"/>
      <c r="G2" s="71"/>
      <c r="H2" s="71"/>
      <c r="I2" s="71"/>
      <c r="J2" s="71"/>
      <c r="K2" s="71"/>
    </row>
    <row r="3" spans="1:37">
      <c r="C3" s="8"/>
      <c r="D3" s="8"/>
      <c r="E3" s="71"/>
      <c r="F3" s="71"/>
      <c r="G3" s="71"/>
      <c r="H3" s="71"/>
      <c r="I3" s="71"/>
      <c r="J3" s="71"/>
      <c r="K3" s="71"/>
    </row>
    <row r="4" spans="1:37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" customHeight="1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>
      <c r="A8" s="41"/>
      <c r="B8" s="101" t="s">
        <v>93</v>
      </c>
      <c r="C8" s="101"/>
      <c r="E8" s="98" t="str">
        <f>Summary!E8</f>
        <v>Chabot-Las Positas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" customHeight="1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" customHeight="1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ht="13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" customHeight="1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" customHeight="1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" customHeight="1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" customHeight="1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" customHeight="1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" customHeight="1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>
    <pageSetUpPr fitToPage="1"/>
  </sheetPr>
  <dimension ref="A2:AK55"/>
  <sheetViews>
    <sheetView workbookViewId="0">
      <selection activeCell="K51" sqref="K51"/>
    </sheetView>
  </sheetViews>
  <sheetFormatPr baseColWidth="10" defaultColWidth="10.83203125" defaultRowHeight="15" x14ac:dyDescent="0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>
      <c r="E2" s="71" t="s">
        <v>91</v>
      </c>
      <c r="F2" s="71"/>
      <c r="G2" s="71"/>
      <c r="H2" s="71"/>
      <c r="I2" s="71"/>
      <c r="J2" s="71"/>
      <c r="K2" s="71"/>
    </row>
    <row r="3" spans="1:37">
      <c r="C3" s="8"/>
      <c r="D3" s="8"/>
      <c r="E3" s="71"/>
      <c r="F3" s="71"/>
      <c r="G3" s="71"/>
      <c r="H3" s="71"/>
      <c r="I3" s="71"/>
      <c r="J3" s="71"/>
      <c r="K3" s="71"/>
    </row>
    <row r="4" spans="1:37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" customHeight="1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>
      <c r="A8" s="41"/>
      <c r="B8" s="101" t="s">
        <v>93</v>
      </c>
      <c r="C8" s="101"/>
      <c r="E8" s="98" t="str">
        <f>Summary!E8</f>
        <v>Chabot-Las Positas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" customHeight="1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" customHeight="1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ht="13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" customHeight="1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" customHeight="1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" customHeight="1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" customHeight="1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" customHeight="1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" customHeight="1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 enableFormatConditionsCalculation="0">
    <pageSetUpPr fitToPage="1"/>
  </sheetPr>
  <dimension ref="A2:AK55"/>
  <sheetViews>
    <sheetView workbookViewId="0">
      <selection activeCell="K51" sqref="K51"/>
    </sheetView>
  </sheetViews>
  <sheetFormatPr baseColWidth="10" defaultColWidth="10.83203125" defaultRowHeight="15" x14ac:dyDescent="0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>
      <c r="E2" s="71" t="s">
        <v>91</v>
      </c>
      <c r="F2" s="71"/>
      <c r="G2" s="71"/>
      <c r="H2" s="71"/>
      <c r="I2" s="71"/>
      <c r="J2" s="71"/>
      <c r="K2" s="71"/>
    </row>
    <row r="3" spans="1:37">
      <c r="C3" s="8"/>
      <c r="D3" s="8"/>
      <c r="E3" s="71"/>
      <c r="F3" s="71"/>
      <c r="G3" s="71"/>
      <c r="H3" s="71"/>
      <c r="I3" s="71"/>
      <c r="J3" s="71"/>
      <c r="K3" s="71"/>
    </row>
    <row r="4" spans="1:37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" customHeight="1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>
      <c r="A8" s="41"/>
      <c r="B8" s="101" t="s">
        <v>93</v>
      </c>
      <c r="C8" s="101"/>
      <c r="E8" s="98" t="str">
        <f>Summary!E8</f>
        <v>Chabot-Las Positas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" customHeight="1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" customHeight="1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ht="13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" customHeight="1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" customHeight="1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" customHeight="1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" customHeight="1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" customHeight="1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" customHeight="1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>
    <pageSetUpPr fitToPage="1"/>
  </sheetPr>
  <dimension ref="A2:AK55"/>
  <sheetViews>
    <sheetView workbookViewId="0">
      <selection activeCell="K51" sqref="K51"/>
    </sheetView>
  </sheetViews>
  <sheetFormatPr baseColWidth="10" defaultColWidth="10.83203125" defaultRowHeight="15" x14ac:dyDescent="0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>
      <c r="E2" s="71" t="s">
        <v>91</v>
      </c>
      <c r="F2" s="71"/>
      <c r="G2" s="71"/>
      <c r="H2" s="71"/>
      <c r="I2" s="71"/>
      <c r="J2" s="71"/>
      <c r="K2" s="71"/>
    </row>
    <row r="3" spans="1:37">
      <c r="C3" s="8"/>
      <c r="D3" s="8"/>
      <c r="E3" s="71"/>
      <c r="F3" s="71"/>
      <c r="G3" s="71"/>
      <c r="H3" s="71"/>
      <c r="I3" s="71"/>
      <c r="J3" s="71"/>
      <c r="K3" s="71"/>
    </row>
    <row r="4" spans="1:37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" customHeight="1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>
      <c r="A8" s="41"/>
      <c r="B8" s="101" t="s">
        <v>93</v>
      </c>
      <c r="C8" s="101"/>
      <c r="E8" s="98" t="str">
        <f>Summary!E8</f>
        <v>Chabot-Las Positas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" customHeight="1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" customHeight="1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ht="13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" customHeight="1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" customHeight="1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" customHeight="1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" customHeight="1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" customHeight="1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" customHeight="1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 enableFormatConditionsCalculation="0">
    <pageSetUpPr fitToPage="1"/>
  </sheetPr>
  <dimension ref="A2:AK55"/>
  <sheetViews>
    <sheetView workbookViewId="0">
      <selection activeCell="K51" sqref="K51"/>
    </sheetView>
  </sheetViews>
  <sheetFormatPr baseColWidth="10" defaultColWidth="10.83203125" defaultRowHeight="15" x14ac:dyDescent="0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>
      <c r="E2" s="71" t="s">
        <v>91</v>
      </c>
      <c r="F2" s="71"/>
      <c r="G2" s="71"/>
      <c r="H2" s="71"/>
      <c r="I2" s="71"/>
      <c r="J2" s="71"/>
      <c r="K2" s="71"/>
    </row>
    <row r="3" spans="1:37">
      <c r="C3" s="8"/>
      <c r="D3" s="8"/>
      <c r="E3" s="71"/>
      <c r="F3" s="71"/>
      <c r="G3" s="71"/>
      <c r="H3" s="71"/>
      <c r="I3" s="71"/>
      <c r="J3" s="71"/>
      <c r="K3" s="71"/>
    </row>
    <row r="4" spans="1:37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" customHeight="1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>
      <c r="A8" s="41"/>
      <c r="B8" s="101" t="s">
        <v>93</v>
      </c>
      <c r="C8" s="101"/>
      <c r="E8" s="98" t="str">
        <f>Summary!E8</f>
        <v>Chabot-Las Positas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" customHeight="1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" customHeight="1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ht="13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" customHeight="1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" customHeight="1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" customHeight="1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" customHeight="1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" customHeight="1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" customHeight="1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A72"/>
  <sheetViews>
    <sheetView workbookViewId="0"/>
  </sheetViews>
  <sheetFormatPr baseColWidth="10" defaultColWidth="11" defaultRowHeight="15" x14ac:dyDescent="0"/>
  <cols>
    <col min="1" max="1" width="18.83203125" bestFit="1" customWidth="1"/>
  </cols>
  <sheetData>
    <row r="1" spans="1:1">
      <c r="A1" s="1" t="s">
        <v>16</v>
      </c>
    </row>
    <row r="2" spans="1:1">
      <c r="A2" s="2" t="s">
        <v>17</v>
      </c>
    </row>
    <row r="3" spans="1:1">
      <c r="A3" s="2" t="s">
        <v>18</v>
      </c>
    </row>
    <row r="4" spans="1:1">
      <c r="A4" s="2" t="s">
        <v>19</v>
      </c>
    </row>
    <row r="5" spans="1:1">
      <c r="A5" s="2" t="s">
        <v>20</v>
      </c>
    </row>
    <row r="6" spans="1:1">
      <c r="A6" s="2" t="s">
        <v>21</v>
      </c>
    </row>
    <row r="7" spans="1:1">
      <c r="A7" s="2" t="s">
        <v>14</v>
      </c>
    </row>
    <row r="8" spans="1:1">
      <c r="A8" s="2" t="s">
        <v>22</v>
      </c>
    </row>
    <row r="9" spans="1:1">
      <c r="A9" s="2" t="s">
        <v>23</v>
      </c>
    </row>
    <row r="10" spans="1:1">
      <c r="A10" s="2" t="s">
        <v>24</v>
      </c>
    </row>
    <row r="11" spans="1:1">
      <c r="A11" s="2" t="s">
        <v>25</v>
      </c>
    </row>
    <row r="12" spans="1:1" ht="27">
      <c r="A12" s="3" t="s">
        <v>26</v>
      </c>
    </row>
    <row r="13" spans="1:1">
      <c r="A13" s="2" t="s">
        <v>27</v>
      </c>
    </row>
    <row r="14" spans="1:1">
      <c r="A14" s="2" t="s">
        <v>28</v>
      </c>
    </row>
    <row r="15" spans="1:1">
      <c r="A15" s="2" t="s">
        <v>29</v>
      </c>
    </row>
    <row r="16" spans="1:1">
      <c r="A16" s="2" t="s">
        <v>30</v>
      </c>
    </row>
    <row r="17" spans="1:1">
      <c r="A17" s="2" t="s">
        <v>31</v>
      </c>
    </row>
    <row r="18" spans="1:1">
      <c r="A18" s="2" t="s">
        <v>32</v>
      </c>
    </row>
    <row r="19" spans="1:1">
      <c r="A19" s="2" t="s">
        <v>33</v>
      </c>
    </row>
    <row r="20" spans="1:1">
      <c r="A20" s="2" t="s">
        <v>34</v>
      </c>
    </row>
    <row r="21" spans="1:1">
      <c r="A21" s="2" t="s">
        <v>35</v>
      </c>
    </row>
    <row r="22" spans="1:1">
      <c r="A22" s="2" t="s">
        <v>36</v>
      </c>
    </row>
    <row r="23" spans="1:1">
      <c r="A23" s="2" t="s">
        <v>37</v>
      </c>
    </row>
    <row r="24" spans="1:1">
      <c r="A24" s="2" t="s">
        <v>38</v>
      </c>
    </row>
    <row r="25" spans="1:1">
      <c r="A25" s="2" t="s">
        <v>39</v>
      </c>
    </row>
    <row r="26" spans="1:1">
      <c r="A26" s="2" t="s">
        <v>40</v>
      </c>
    </row>
    <row r="27" spans="1:1">
      <c r="A27" s="2" t="s">
        <v>41</v>
      </c>
    </row>
    <row r="28" spans="1:1">
      <c r="A28" s="2" t="s">
        <v>42</v>
      </c>
    </row>
    <row r="29" spans="1:1">
      <c r="A29" s="2" t="s">
        <v>43</v>
      </c>
    </row>
    <row r="30" spans="1:1">
      <c r="A30" s="2" t="s">
        <v>44</v>
      </c>
    </row>
    <row r="31" spans="1:1">
      <c r="A31" s="2" t="s">
        <v>45</v>
      </c>
    </row>
    <row r="32" spans="1:1">
      <c r="A32" s="2" t="s">
        <v>46</v>
      </c>
    </row>
    <row r="33" spans="1:1">
      <c r="A33" s="2" t="s">
        <v>47</v>
      </c>
    </row>
    <row r="34" spans="1:1">
      <c r="A34" s="2" t="s">
        <v>48</v>
      </c>
    </row>
    <row r="35" spans="1:1">
      <c r="A35" s="2" t="s">
        <v>49</v>
      </c>
    </row>
    <row r="36" spans="1:1">
      <c r="A36" s="2" t="s">
        <v>50</v>
      </c>
    </row>
    <row r="37" spans="1:1">
      <c r="A37" s="2" t="s">
        <v>51</v>
      </c>
    </row>
    <row r="38" spans="1:1">
      <c r="A38" s="2" t="s">
        <v>52</v>
      </c>
    </row>
    <row r="39" spans="1:1">
      <c r="A39" s="2" t="s">
        <v>53</v>
      </c>
    </row>
    <row r="40" spans="1:1">
      <c r="A40" s="2" t="s">
        <v>54</v>
      </c>
    </row>
    <row r="41" spans="1:1">
      <c r="A41" s="4" t="s">
        <v>55</v>
      </c>
    </row>
    <row r="42" spans="1:1">
      <c r="A42" s="3" t="s">
        <v>56</v>
      </c>
    </row>
    <row r="43" spans="1:1">
      <c r="A43" s="3" t="s">
        <v>57</v>
      </c>
    </row>
    <row r="44" spans="1:1">
      <c r="A44" s="5" t="s">
        <v>58</v>
      </c>
    </row>
    <row r="45" spans="1:1">
      <c r="A45" s="2" t="s">
        <v>59</v>
      </c>
    </row>
    <row r="46" spans="1:1">
      <c r="A46" s="2" t="s">
        <v>60</v>
      </c>
    </row>
    <row r="47" spans="1:1">
      <c r="A47" s="2" t="s">
        <v>61</v>
      </c>
    </row>
    <row r="48" spans="1:1">
      <c r="A48" s="2" t="s">
        <v>62</v>
      </c>
    </row>
    <row r="49" spans="1:1">
      <c r="A49" s="2" t="s">
        <v>63</v>
      </c>
    </row>
    <row r="50" spans="1:1">
      <c r="A50" s="2" t="s">
        <v>64</v>
      </c>
    </row>
    <row r="51" spans="1:1">
      <c r="A51" s="2" t="s">
        <v>65</v>
      </c>
    </row>
    <row r="52" spans="1:1">
      <c r="A52" s="2" t="s">
        <v>66</v>
      </c>
    </row>
    <row r="53" spans="1:1">
      <c r="A53" s="2" t="s">
        <v>67</v>
      </c>
    </row>
    <row r="54" spans="1:1">
      <c r="A54" s="2" t="s">
        <v>68</v>
      </c>
    </row>
    <row r="55" spans="1:1">
      <c r="A55" s="2" t="s">
        <v>69</v>
      </c>
    </row>
    <row r="56" spans="1:1">
      <c r="A56" s="2" t="s">
        <v>70</v>
      </c>
    </row>
    <row r="57" spans="1:1">
      <c r="A57" s="2" t="s">
        <v>71</v>
      </c>
    </row>
    <row r="58" spans="1:1">
      <c r="A58" s="2" t="s">
        <v>72</v>
      </c>
    </row>
    <row r="59" spans="1:1">
      <c r="A59" s="4" t="s">
        <v>73</v>
      </c>
    </row>
    <row r="60" spans="1:1">
      <c r="A60" s="3" t="s">
        <v>74</v>
      </c>
    </row>
    <row r="61" spans="1:1">
      <c r="A61" s="5" t="s">
        <v>75</v>
      </c>
    </row>
    <row r="62" spans="1:1">
      <c r="A62" s="2" t="s">
        <v>76</v>
      </c>
    </row>
    <row r="63" spans="1:1">
      <c r="A63" s="6" t="s">
        <v>77</v>
      </c>
    </row>
    <row r="64" spans="1:1">
      <c r="A64" s="2" t="s">
        <v>78</v>
      </c>
    </row>
    <row r="65" spans="1:1">
      <c r="A65" s="2" t="s">
        <v>79</v>
      </c>
    </row>
    <row r="66" spans="1:1">
      <c r="A66" s="2" t="s">
        <v>80</v>
      </c>
    </row>
    <row r="67" spans="1:1">
      <c r="A67" s="2" t="s">
        <v>81</v>
      </c>
    </row>
    <row r="68" spans="1:1">
      <c r="A68" s="2" t="s">
        <v>82</v>
      </c>
    </row>
    <row r="69" spans="1:1">
      <c r="A69" s="2" t="s">
        <v>83</v>
      </c>
    </row>
    <row r="70" spans="1:1">
      <c r="A70" s="2" t="s">
        <v>84</v>
      </c>
    </row>
    <row r="71" spans="1:1">
      <c r="A71" s="2" t="s">
        <v>85</v>
      </c>
    </row>
    <row r="72" spans="1:1">
      <c r="A72" s="2" t="s">
        <v>86</v>
      </c>
    </row>
  </sheetData>
  <sheetProtection password="83AF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 enableFormatConditionsCalculation="0">
    <pageSetUpPr fitToPage="1"/>
  </sheetPr>
  <dimension ref="A2:AK55"/>
  <sheetViews>
    <sheetView workbookViewId="0">
      <selection activeCell="K51" sqref="K51"/>
    </sheetView>
  </sheetViews>
  <sheetFormatPr baseColWidth="10" defaultColWidth="10.83203125" defaultRowHeight="15" x14ac:dyDescent="0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>
      <c r="E2" s="71" t="s">
        <v>91</v>
      </c>
      <c r="F2" s="71"/>
      <c r="G2" s="71"/>
      <c r="H2" s="71"/>
      <c r="I2" s="71"/>
      <c r="J2" s="71"/>
      <c r="K2" s="71"/>
    </row>
    <row r="3" spans="1:37">
      <c r="C3" s="8"/>
      <c r="D3" s="8"/>
      <c r="E3" s="71"/>
      <c r="F3" s="71"/>
      <c r="G3" s="71"/>
      <c r="H3" s="71"/>
      <c r="I3" s="71"/>
      <c r="J3" s="71"/>
      <c r="K3" s="71"/>
    </row>
    <row r="4" spans="1:37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" customHeight="1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>
      <c r="A8" s="41"/>
      <c r="B8" s="101" t="s">
        <v>93</v>
      </c>
      <c r="C8" s="101"/>
      <c r="E8" s="98" t="str">
        <f>Summary!E8</f>
        <v>Chabot-Las Positas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" customHeight="1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" customHeight="1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ht="13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" customHeight="1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" customHeight="1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" customHeight="1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" customHeight="1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" customHeight="1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" customHeight="1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>
    <pageSetUpPr fitToPage="1"/>
  </sheetPr>
  <dimension ref="A2:AK55"/>
  <sheetViews>
    <sheetView workbookViewId="0">
      <selection activeCell="K51" sqref="K51"/>
    </sheetView>
  </sheetViews>
  <sheetFormatPr baseColWidth="10" defaultColWidth="10.83203125" defaultRowHeight="15" x14ac:dyDescent="0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>
      <c r="E2" s="71" t="s">
        <v>91</v>
      </c>
      <c r="F2" s="71"/>
      <c r="G2" s="71"/>
      <c r="H2" s="71"/>
      <c r="I2" s="71"/>
      <c r="J2" s="71"/>
      <c r="K2" s="71"/>
    </row>
    <row r="3" spans="1:37">
      <c r="C3" s="8"/>
      <c r="D3" s="8"/>
      <c r="E3" s="71"/>
      <c r="F3" s="71"/>
      <c r="G3" s="71"/>
      <c r="H3" s="71"/>
      <c r="I3" s="71"/>
      <c r="J3" s="71"/>
      <c r="K3" s="71"/>
    </row>
    <row r="4" spans="1:37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" customHeight="1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>
      <c r="A8" s="41"/>
      <c r="B8" s="101" t="s">
        <v>93</v>
      </c>
      <c r="C8" s="101"/>
      <c r="E8" s="98" t="str">
        <f>Summary!E8</f>
        <v>Chabot-Las Positas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" customHeight="1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" customHeight="1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ht="13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" customHeight="1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" customHeight="1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" customHeight="1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" customHeight="1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" customHeight="1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" customHeight="1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 enableFormatConditionsCalculation="0">
    <pageSetUpPr fitToPage="1"/>
  </sheetPr>
  <dimension ref="A2:AK55"/>
  <sheetViews>
    <sheetView workbookViewId="0">
      <selection activeCell="K51" sqref="K51"/>
    </sheetView>
  </sheetViews>
  <sheetFormatPr baseColWidth="10" defaultColWidth="10.83203125" defaultRowHeight="15" x14ac:dyDescent="0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>
      <c r="E2" s="71" t="s">
        <v>91</v>
      </c>
      <c r="F2" s="71"/>
      <c r="G2" s="71"/>
      <c r="H2" s="71"/>
      <c r="I2" s="71"/>
      <c r="J2" s="71"/>
      <c r="K2" s="71"/>
    </row>
    <row r="3" spans="1:37">
      <c r="C3" s="8"/>
      <c r="D3" s="8"/>
      <c r="E3" s="71"/>
      <c r="F3" s="71"/>
      <c r="G3" s="71"/>
      <c r="H3" s="71"/>
      <c r="I3" s="71"/>
      <c r="J3" s="71"/>
      <c r="K3" s="71"/>
    </row>
    <row r="4" spans="1:37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" customHeight="1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>
      <c r="A8" s="41"/>
      <c r="B8" s="101" t="s">
        <v>93</v>
      </c>
      <c r="C8" s="101"/>
      <c r="E8" s="98" t="str">
        <f>Summary!E8</f>
        <v>Chabot-Las Positas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" customHeight="1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" customHeight="1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ht="13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" customHeight="1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" customHeight="1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" customHeight="1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" customHeight="1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" customHeight="1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" customHeight="1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pageSetUpPr fitToPage="1"/>
  </sheetPr>
  <dimension ref="A2:AK55"/>
  <sheetViews>
    <sheetView topLeftCell="A33" workbookViewId="0">
      <selection activeCell="M53" sqref="M53"/>
    </sheetView>
  </sheetViews>
  <sheetFormatPr baseColWidth="10" defaultColWidth="10.83203125" defaultRowHeight="15" x14ac:dyDescent="0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>
      <c r="E2" s="71" t="s">
        <v>91</v>
      </c>
      <c r="F2" s="71"/>
      <c r="G2" s="71"/>
      <c r="H2" s="71"/>
      <c r="I2" s="71"/>
      <c r="J2" s="71"/>
      <c r="K2" s="71"/>
    </row>
    <row r="3" spans="1:37">
      <c r="C3" s="8"/>
      <c r="D3" s="8"/>
      <c r="E3" s="71"/>
      <c r="F3" s="71"/>
      <c r="G3" s="71"/>
      <c r="H3" s="71"/>
      <c r="I3" s="71"/>
      <c r="J3" s="71"/>
      <c r="K3" s="71"/>
    </row>
    <row r="4" spans="1:37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" customHeight="1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>
      <c r="A8" s="41"/>
      <c r="B8" s="101" t="s">
        <v>93</v>
      </c>
      <c r="C8" s="101"/>
      <c r="E8" s="98" t="str">
        <f>Summary!E8</f>
        <v>Chabot-Las Positas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>
      <c r="B10" s="89" t="s">
        <v>15</v>
      </c>
      <c r="C10" s="89"/>
      <c r="D10" s="15"/>
      <c r="E10" s="85" t="s">
        <v>100</v>
      </c>
      <c r="F10" s="86"/>
      <c r="G10" s="86"/>
      <c r="H10" s="86"/>
      <c r="I10" s="86"/>
      <c r="J10" s="86"/>
      <c r="K10" s="87"/>
      <c r="L10" s="8"/>
      <c r="M10" s="8"/>
    </row>
    <row r="11" spans="1:37" ht="15" customHeight="1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" customHeight="1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>
      <c r="A18" s="34"/>
      <c r="B18" s="35"/>
      <c r="C18" s="79" t="s">
        <v>94</v>
      </c>
      <c r="D18" s="80"/>
      <c r="E18" s="81"/>
      <c r="F18" s="36"/>
      <c r="G18" s="66">
        <v>1010</v>
      </c>
      <c r="H18" s="70"/>
      <c r="I18" s="66">
        <v>800</v>
      </c>
      <c r="J18" s="36"/>
      <c r="K18" s="62">
        <f>IFERROR((I18-G18)/G18,0)</f>
        <v>-0.20792079207920791</v>
      </c>
      <c r="L18" s="36"/>
      <c r="M18" s="64"/>
      <c r="N18" s="40"/>
    </row>
    <row r="19" spans="1:33" s="17" customFormat="1" ht="5" customHeight="1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>
      <c r="A20" s="34"/>
      <c r="B20" s="35"/>
      <c r="C20" s="79" t="s">
        <v>89</v>
      </c>
      <c r="D20" s="80"/>
      <c r="E20" s="81"/>
      <c r="F20" s="36"/>
      <c r="G20" s="66">
        <v>544</v>
      </c>
      <c r="H20" s="70"/>
      <c r="I20" s="66">
        <v>650</v>
      </c>
      <c r="J20" s="36"/>
      <c r="K20" s="62">
        <f>IFERROR((I20-G20)/G20,0)</f>
        <v>0.19485294117647059</v>
      </c>
      <c r="L20" s="36"/>
      <c r="M20" s="64"/>
      <c r="N20" s="40"/>
    </row>
    <row r="21" spans="1:33" s="17" customFormat="1" ht="5" customHeight="1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>
      <c r="A22" s="34"/>
      <c r="B22" s="35"/>
      <c r="C22" s="79" t="s">
        <v>95</v>
      </c>
      <c r="D22" s="80"/>
      <c r="E22" s="81"/>
      <c r="F22" s="36"/>
      <c r="G22" s="66">
        <v>0</v>
      </c>
      <c r="H22" s="70"/>
      <c r="I22" s="66">
        <v>0</v>
      </c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>
      <c r="A24" s="34"/>
      <c r="B24" s="35"/>
      <c r="C24" s="79" t="s">
        <v>96</v>
      </c>
      <c r="D24" s="80"/>
      <c r="E24" s="81"/>
      <c r="F24" s="36"/>
      <c r="G24" s="66">
        <v>84</v>
      </c>
      <c r="H24" s="70"/>
      <c r="I24" s="66">
        <v>130</v>
      </c>
      <c r="J24" s="36"/>
      <c r="K24" s="62">
        <f>IFERROR((I24-G24)/G24,0)</f>
        <v>0.54761904761904767</v>
      </c>
      <c r="L24" s="36"/>
      <c r="M24" s="64"/>
      <c r="N24" s="40"/>
    </row>
    <row r="25" spans="1:33" s="17" customFormat="1" ht="5" customHeight="1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>
      <c r="A26" s="34"/>
      <c r="B26" s="35"/>
      <c r="C26" s="79" t="s">
        <v>97</v>
      </c>
      <c r="D26" s="80"/>
      <c r="E26" s="81"/>
      <c r="F26" s="36"/>
      <c r="G26" s="66">
        <v>141</v>
      </c>
      <c r="H26" s="70"/>
      <c r="I26" s="66">
        <v>100</v>
      </c>
      <c r="J26" s="36"/>
      <c r="K26" s="62">
        <f>IFERROR((I26-G26)/G26,0)</f>
        <v>-0.29078014184397161</v>
      </c>
      <c r="L26" s="36"/>
      <c r="M26" s="64"/>
      <c r="N26" s="40"/>
    </row>
    <row r="27" spans="1:33" s="17" customFormat="1" ht="5" customHeight="1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>
      <c r="A28" s="34"/>
      <c r="B28" s="35"/>
      <c r="C28" s="79" t="s">
        <v>98</v>
      </c>
      <c r="D28" s="80"/>
      <c r="E28" s="81"/>
      <c r="F28" s="36"/>
      <c r="G28" s="66">
        <v>658</v>
      </c>
      <c r="H28" s="70"/>
      <c r="I28" s="66">
        <v>500</v>
      </c>
      <c r="J28" s="36"/>
      <c r="K28" s="62">
        <f>IFERROR((I28-G28)/G28,0)</f>
        <v>-0.24012158054711247</v>
      </c>
      <c r="L28" s="36"/>
      <c r="M28" s="64"/>
      <c r="N28" s="40"/>
    </row>
    <row r="29" spans="1:33" s="17" customFormat="1" ht="5" customHeight="1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>
      <c r="A30" s="34"/>
      <c r="B30" s="35"/>
      <c r="C30" s="79" t="s">
        <v>99</v>
      </c>
      <c r="D30" s="80"/>
      <c r="E30" s="81"/>
      <c r="F30" s="36"/>
      <c r="G30" s="66">
        <v>0</v>
      </c>
      <c r="H30" s="70"/>
      <c r="I30" s="66">
        <v>25</v>
      </c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" customHeight="1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ht="13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>
      <c r="A39" s="34"/>
      <c r="B39" s="35"/>
      <c r="C39" s="82" t="s">
        <v>3</v>
      </c>
      <c r="D39" s="83"/>
      <c r="E39" s="84"/>
      <c r="F39" s="36"/>
      <c r="G39" s="66">
        <v>850</v>
      </c>
      <c r="H39" s="61"/>
      <c r="I39" s="66">
        <v>360</v>
      </c>
      <c r="J39" s="36"/>
      <c r="K39" s="62">
        <f>IFERROR(I39/G39,0)</f>
        <v>0.42352941176470588</v>
      </c>
      <c r="L39" s="36"/>
      <c r="M39" s="64"/>
      <c r="N39" s="40"/>
    </row>
    <row r="40" spans="1:33" s="17" customFormat="1" ht="5" customHeight="1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>
      <c r="A41" s="34"/>
      <c r="B41" s="35"/>
      <c r="C41" s="82" t="s">
        <v>4</v>
      </c>
      <c r="D41" s="83"/>
      <c r="E41" s="84"/>
      <c r="F41" s="36"/>
      <c r="G41" s="66">
        <v>595</v>
      </c>
      <c r="H41" s="61"/>
      <c r="I41" s="66">
        <v>450</v>
      </c>
      <c r="J41" s="36"/>
      <c r="K41" s="62">
        <f>IFERROR(I41/G41,0)</f>
        <v>0.75630252100840334</v>
      </c>
      <c r="L41" s="36"/>
      <c r="M41" s="64"/>
      <c r="N41" s="40"/>
    </row>
    <row r="42" spans="1:33" s="17" customFormat="1" ht="5" customHeight="1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>
      <c r="A43" s="34"/>
      <c r="B43" s="35"/>
      <c r="C43" s="82" t="s">
        <v>5</v>
      </c>
      <c r="D43" s="83"/>
      <c r="E43" s="84"/>
      <c r="F43" s="36"/>
      <c r="G43" s="66">
        <v>350</v>
      </c>
      <c r="H43" s="61"/>
      <c r="I43" s="66">
        <v>50</v>
      </c>
      <c r="J43" s="36"/>
      <c r="K43" s="62">
        <f>IFERROR(I43/G43,0)</f>
        <v>0.14285714285714285</v>
      </c>
      <c r="L43" s="36"/>
      <c r="M43" s="64"/>
      <c r="N43" s="40"/>
    </row>
    <row r="44" spans="1:33" s="17" customFormat="1" ht="5" customHeight="1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>
      <c r="A45" s="34"/>
      <c r="B45" s="35"/>
      <c r="C45" s="82" t="s">
        <v>6</v>
      </c>
      <c r="D45" s="83"/>
      <c r="E45" s="84"/>
      <c r="F45" s="36"/>
      <c r="G45" s="66">
        <v>30</v>
      </c>
      <c r="H45" s="61"/>
      <c r="I45" s="66">
        <v>10</v>
      </c>
      <c r="J45" s="36"/>
      <c r="K45" s="62">
        <f>IFERROR(I45/G45,0)</f>
        <v>0.33333333333333331</v>
      </c>
      <c r="L45" s="36"/>
      <c r="M45" s="64"/>
      <c r="N45" s="40"/>
    </row>
    <row r="46" spans="1:33" s="17" customFormat="1" ht="5" customHeight="1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>
      <c r="A47" s="34"/>
      <c r="B47" s="35"/>
      <c r="C47" s="82" t="s">
        <v>7</v>
      </c>
      <c r="D47" s="83"/>
      <c r="E47" s="84"/>
      <c r="F47" s="36"/>
      <c r="G47" s="66" t="s">
        <v>101</v>
      </c>
      <c r="H47" s="61"/>
      <c r="I47" s="66" t="s">
        <v>101</v>
      </c>
      <c r="J47" s="36"/>
      <c r="K47" s="62">
        <f>IFERROR(I47/G47,0)</f>
        <v>0</v>
      </c>
      <c r="L47" s="36"/>
      <c r="M47" s="64"/>
      <c r="N47" s="40"/>
    </row>
    <row r="48" spans="1:33" s="17" customFormat="1" ht="5" customHeight="1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>
      <c r="A49" s="34"/>
      <c r="B49" s="35"/>
      <c r="C49" s="82" t="s">
        <v>8</v>
      </c>
      <c r="D49" s="83"/>
      <c r="E49" s="84"/>
      <c r="F49" s="36"/>
      <c r="G49" s="66" t="s">
        <v>101</v>
      </c>
      <c r="H49" s="61"/>
      <c r="I49" s="66" t="s">
        <v>101</v>
      </c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>
      <c r="A51" s="34"/>
      <c r="B51" s="35"/>
      <c r="C51" s="82" t="s">
        <v>9</v>
      </c>
      <c r="D51" s="83"/>
      <c r="E51" s="84"/>
      <c r="F51" s="36"/>
      <c r="G51" s="66">
        <v>163</v>
      </c>
      <c r="H51" s="61"/>
      <c r="I51" s="66">
        <v>119</v>
      </c>
      <c r="J51" s="36"/>
      <c r="K51" s="62">
        <f>IFERROR(I51/G51,0)</f>
        <v>0.73006134969325154</v>
      </c>
      <c r="L51" s="36"/>
      <c r="M51" s="64"/>
      <c r="N51" s="40"/>
    </row>
    <row r="52" spans="1:33" s="17" customFormat="1" ht="5" customHeight="1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>
      <c r="A53" s="34"/>
      <c r="B53" s="35"/>
      <c r="C53" s="82" t="s">
        <v>10</v>
      </c>
      <c r="D53" s="83"/>
      <c r="E53" s="84"/>
      <c r="F53" s="36"/>
      <c r="G53" s="66">
        <v>450</v>
      </c>
      <c r="H53" s="61"/>
      <c r="I53" s="66">
        <v>225</v>
      </c>
      <c r="J53" s="36"/>
      <c r="K53" s="62">
        <f>IFERROR(I53/G53,0)</f>
        <v>0.5</v>
      </c>
      <c r="L53" s="36"/>
      <c r="M53" s="64"/>
      <c r="N53" s="40"/>
    </row>
    <row r="54" spans="1:33" ht="6" customHeight="1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E8:K8"/>
    <mergeCell ref="B8:C8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18:E18"/>
    <mergeCell ref="C20:E20"/>
    <mergeCell ref="C22:E22"/>
    <mergeCell ref="C24:E24"/>
    <mergeCell ref="C26:E26"/>
    <mergeCell ref="C28:E28"/>
    <mergeCell ref="E2:K4"/>
    <mergeCell ref="B6:L6"/>
    <mergeCell ref="B10:C10"/>
    <mergeCell ref="E10:K10"/>
    <mergeCell ref="B12:N12"/>
    <mergeCell ref="C14:E16"/>
    <mergeCell ref="G14:G16"/>
    <mergeCell ref="I14:I16"/>
    <mergeCell ref="K14:K16"/>
    <mergeCell ref="M14:M16"/>
  </mergeCell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2:AK55"/>
  <sheetViews>
    <sheetView topLeftCell="A28" workbookViewId="0">
      <selection activeCell="I47" sqref="I47"/>
    </sheetView>
  </sheetViews>
  <sheetFormatPr baseColWidth="10" defaultColWidth="10.83203125" defaultRowHeight="15" x14ac:dyDescent="0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>
      <c r="E2" s="71" t="s">
        <v>91</v>
      </c>
      <c r="F2" s="71"/>
      <c r="G2" s="71"/>
      <c r="H2" s="71"/>
      <c r="I2" s="71"/>
      <c r="J2" s="71"/>
      <c r="K2" s="71"/>
    </row>
    <row r="3" spans="1:37">
      <c r="C3" s="8"/>
      <c r="D3" s="8"/>
      <c r="E3" s="71"/>
      <c r="F3" s="71"/>
      <c r="G3" s="71"/>
      <c r="H3" s="71"/>
      <c r="I3" s="71"/>
      <c r="J3" s="71"/>
      <c r="K3" s="71"/>
    </row>
    <row r="4" spans="1:37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" customHeight="1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>
      <c r="A8" s="41"/>
      <c r="B8" s="101" t="s">
        <v>93</v>
      </c>
      <c r="C8" s="101"/>
      <c r="E8" s="98" t="str">
        <f>Summary!E8</f>
        <v>Chabot-Las Positas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>
      <c r="B10" s="89" t="s">
        <v>15</v>
      </c>
      <c r="C10" s="89"/>
      <c r="D10" s="15"/>
      <c r="E10" s="85" t="s">
        <v>102</v>
      </c>
      <c r="F10" s="86"/>
      <c r="G10" s="86"/>
      <c r="H10" s="86"/>
      <c r="I10" s="86"/>
      <c r="J10" s="86"/>
      <c r="K10" s="87"/>
      <c r="L10" s="8"/>
      <c r="M10" s="8"/>
    </row>
    <row r="11" spans="1:37" ht="15" customHeight="1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" customHeight="1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>
      <c r="A18" s="34"/>
      <c r="B18" s="35"/>
      <c r="C18" s="79" t="s">
        <v>94</v>
      </c>
      <c r="D18" s="80"/>
      <c r="E18" s="81"/>
      <c r="F18" s="36"/>
      <c r="G18" s="66">
        <v>5056</v>
      </c>
      <c r="H18" s="70"/>
      <c r="I18" s="66">
        <v>5107</v>
      </c>
      <c r="J18" s="36"/>
      <c r="K18" s="62">
        <f>IFERROR((I18-G18)/G18,0)</f>
        <v>1.0087025316455696E-2</v>
      </c>
      <c r="L18" s="36"/>
      <c r="M18" s="64"/>
      <c r="N18" s="40"/>
    </row>
    <row r="19" spans="1:33" s="17" customFormat="1" ht="5" customHeight="1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>
      <c r="A20" s="34"/>
      <c r="B20" s="35"/>
      <c r="C20" s="79" t="s">
        <v>89</v>
      </c>
      <c r="D20" s="80"/>
      <c r="E20" s="81"/>
      <c r="F20" s="36"/>
      <c r="G20" s="66">
        <v>1072</v>
      </c>
      <c r="H20" s="70"/>
      <c r="I20" s="66">
        <v>1106</v>
      </c>
      <c r="J20" s="36"/>
      <c r="K20" s="62">
        <f>IFERROR((I20-G20)/G20,0)</f>
        <v>3.1716417910447763E-2</v>
      </c>
      <c r="L20" s="36"/>
      <c r="M20" s="64"/>
      <c r="N20" s="40"/>
    </row>
    <row r="21" spans="1:33" s="17" customFormat="1" ht="5" customHeight="1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>
      <c r="A28" s="34"/>
      <c r="B28" s="35"/>
      <c r="C28" s="79" t="s">
        <v>98</v>
      </c>
      <c r="D28" s="80"/>
      <c r="E28" s="81"/>
      <c r="F28" s="36"/>
      <c r="G28" s="66">
        <v>652</v>
      </c>
      <c r="H28" s="70"/>
      <c r="I28" s="66">
        <v>510</v>
      </c>
      <c r="J28" s="36"/>
      <c r="K28" s="62">
        <f>IFERROR((I28-G28)/G28,0)</f>
        <v>-0.21779141104294478</v>
      </c>
      <c r="L28" s="36"/>
      <c r="M28" s="64"/>
      <c r="N28" s="40"/>
    </row>
    <row r="29" spans="1:33" s="17" customFormat="1" ht="5" customHeight="1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" customHeight="1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ht="13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" customHeight="1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" customHeight="1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" customHeight="1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>
      <c r="A45" s="34"/>
      <c r="B45" s="35"/>
      <c r="C45" s="82" t="s">
        <v>6</v>
      </c>
      <c r="D45" s="83"/>
      <c r="E45" s="84"/>
      <c r="F45" s="36"/>
      <c r="G45" s="66">
        <v>140</v>
      </c>
      <c r="H45" s="61"/>
      <c r="I45" s="66">
        <v>0</v>
      </c>
      <c r="J45" s="36"/>
      <c r="K45" s="62">
        <f>IFERROR(I45/G45,0)</f>
        <v>0</v>
      </c>
      <c r="L45" s="36"/>
      <c r="M45" s="64"/>
      <c r="N45" s="40"/>
    </row>
    <row r="46" spans="1:33" s="17" customFormat="1" ht="5" customHeight="1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" customHeight="1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>
      <c r="A49" s="34"/>
      <c r="B49" s="35"/>
      <c r="C49" s="82" t="s">
        <v>8</v>
      </c>
      <c r="D49" s="83"/>
      <c r="E49" s="84"/>
      <c r="F49" s="36"/>
      <c r="G49" s="66">
        <v>257</v>
      </c>
      <c r="H49" s="61"/>
      <c r="I49" s="66">
        <v>135</v>
      </c>
      <c r="J49" s="36"/>
      <c r="K49" s="62">
        <f>IFERROR(I49/G49,0)</f>
        <v>0.52529182879377434</v>
      </c>
      <c r="L49" s="36"/>
      <c r="M49" s="64"/>
      <c r="N49" s="40"/>
    </row>
    <row r="50" spans="1:33" s="17" customFormat="1" ht="5" customHeight="1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" customHeight="1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pageSetUpPr fitToPage="1"/>
  </sheetPr>
  <dimension ref="A2:AK55"/>
  <sheetViews>
    <sheetView topLeftCell="A26" workbookViewId="0">
      <selection activeCell="M53" sqref="M53"/>
    </sheetView>
  </sheetViews>
  <sheetFormatPr baseColWidth="10" defaultColWidth="10.83203125" defaultRowHeight="15" x14ac:dyDescent="0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>
      <c r="E2" s="71" t="s">
        <v>91</v>
      </c>
      <c r="F2" s="71"/>
      <c r="G2" s="71"/>
      <c r="H2" s="71"/>
      <c r="I2" s="71"/>
      <c r="J2" s="71"/>
      <c r="K2" s="71"/>
    </row>
    <row r="3" spans="1:37">
      <c r="C3" s="8"/>
      <c r="D3" s="8"/>
      <c r="E3" s="71"/>
      <c r="F3" s="71"/>
      <c r="G3" s="71"/>
      <c r="H3" s="71"/>
      <c r="I3" s="71"/>
      <c r="J3" s="71"/>
      <c r="K3" s="71"/>
    </row>
    <row r="4" spans="1:37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" customHeight="1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>
      <c r="A8" s="41"/>
      <c r="B8" s="101" t="s">
        <v>93</v>
      </c>
      <c r="C8" s="101"/>
      <c r="E8" s="98" t="str">
        <f>Summary!E8</f>
        <v>Chabot-Las Positas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>
      <c r="B10" s="89" t="s">
        <v>15</v>
      </c>
      <c r="C10" s="89"/>
      <c r="D10" s="15"/>
      <c r="E10" s="85" t="s">
        <v>103</v>
      </c>
      <c r="F10" s="86"/>
      <c r="G10" s="86"/>
      <c r="H10" s="86"/>
      <c r="I10" s="86"/>
      <c r="J10" s="86"/>
      <c r="K10" s="87"/>
      <c r="L10" s="8"/>
      <c r="M10" s="8"/>
    </row>
    <row r="11" spans="1:37" ht="15" customHeight="1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" customHeight="1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>
      <c r="A18" s="34"/>
      <c r="B18" s="35"/>
      <c r="C18" s="79" t="s">
        <v>94</v>
      </c>
      <c r="D18" s="80"/>
      <c r="E18" s="81"/>
      <c r="F18" s="36"/>
      <c r="G18" s="66">
        <v>80</v>
      </c>
      <c r="H18" s="70"/>
      <c r="I18" s="66">
        <v>120</v>
      </c>
      <c r="J18" s="36"/>
      <c r="K18" s="62">
        <f>IFERROR((I18-G18)/G18,0)</f>
        <v>0.5</v>
      </c>
      <c r="L18" s="36"/>
      <c r="M18" s="64"/>
      <c r="N18" s="40"/>
    </row>
    <row r="19" spans="1:33" s="17" customFormat="1" ht="5" customHeight="1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>
      <c r="A20" s="34"/>
      <c r="B20" s="35"/>
      <c r="C20" s="79" t="s">
        <v>89</v>
      </c>
      <c r="D20" s="80"/>
      <c r="E20" s="81"/>
      <c r="F20" s="36"/>
      <c r="G20" s="66">
        <v>295</v>
      </c>
      <c r="H20" s="70"/>
      <c r="I20" s="66">
        <v>680</v>
      </c>
      <c r="J20" s="36"/>
      <c r="K20" s="62">
        <f>IFERROR((I20-G20)/G20,0)</f>
        <v>1.3050847457627119</v>
      </c>
      <c r="L20" s="36"/>
      <c r="M20" s="64"/>
      <c r="N20" s="40"/>
    </row>
    <row r="21" spans="1:33" s="17" customFormat="1" ht="5" customHeight="1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" customHeight="1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ht="13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" customHeight="1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" customHeight="1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>
      <c r="A43" s="34"/>
      <c r="B43" s="35"/>
      <c r="C43" s="82" t="s">
        <v>5</v>
      </c>
      <c r="D43" s="83"/>
      <c r="E43" s="84"/>
      <c r="F43" s="36"/>
      <c r="G43" s="66">
        <v>9</v>
      </c>
      <c r="H43" s="61"/>
      <c r="I43" s="66">
        <v>9</v>
      </c>
      <c r="J43" s="36"/>
      <c r="K43" s="62">
        <f>IFERROR(I43/G43,0)</f>
        <v>1</v>
      </c>
      <c r="L43" s="36"/>
      <c r="M43" s="64"/>
      <c r="N43" s="40"/>
    </row>
    <row r="44" spans="1:33" s="17" customFormat="1" ht="5" customHeight="1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>
      <c r="A45" s="34"/>
      <c r="B45" s="35"/>
      <c r="C45" s="82" t="s">
        <v>6</v>
      </c>
      <c r="D45" s="83"/>
      <c r="E45" s="84"/>
      <c r="F45" s="36"/>
      <c r="G45" s="66">
        <v>3</v>
      </c>
      <c r="H45" s="61"/>
      <c r="I45" s="66">
        <v>3</v>
      </c>
      <c r="J45" s="36"/>
      <c r="K45" s="62">
        <f>IFERROR(I45/G45,0)</f>
        <v>1</v>
      </c>
      <c r="L45" s="36"/>
      <c r="M45" s="64"/>
      <c r="N45" s="40"/>
    </row>
    <row r="46" spans="1:33" s="17" customFormat="1" ht="5" customHeight="1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>
      <c r="A47" s="34"/>
      <c r="B47" s="35"/>
      <c r="C47" s="82" t="s">
        <v>7</v>
      </c>
      <c r="D47" s="83"/>
      <c r="E47" s="84"/>
      <c r="F47" s="36"/>
      <c r="G47" s="66">
        <v>103</v>
      </c>
      <c r="H47" s="61"/>
      <c r="I47" s="66">
        <v>45</v>
      </c>
      <c r="J47" s="36"/>
      <c r="K47" s="62">
        <f>IFERROR(I47/G47,0)</f>
        <v>0.43689320388349512</v>
      </c>
      <c r="L47" s="36"/>
      <c r="M47" s="64"/>
      <c r="N47" s="40"/>
    </row>
    <row r="48" spans="1:33" s="17" customFormat="1" ht="5" customHeight="1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>
      <c r="A51" s="34"/>
      <c r="B51" s="35"/>
      <c r="C51" s="82" t="s">
        <v>9</v>
      </c>
      <c r="D51" s="83"/>
      <c r="E51" s="84"/>
      <c r="F51" s="36"/>
      <c r="G51" s="66">
        <v>148</v>
      </c>
      <c r="H51" s="61"/>
      <c r="I51" s="66">
        <v>45</v>
      </c>
      <c r="J51" s="36"/>
      <c r="K51" s="62">
        <f>IFERROR(I51/G51,0)</f>
        <v>0.30405405405405406</v>
      </c>
      <c r="L51" s="36"/>
      <c r="M51" s="64"/>
      <c r="N51" s="40"/>
    </row>
    <row r="52" spans="1:33" s="17" customFormat="1" ht="5" customHeight="1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>
      <c r="A53" s="34"/>
      <c r="B53" s="35"/>
      <c r="C53" s="82" t="s">
        <v>10</v>
      </c>
      <c r="D53" s="83"/>
      <c r="E53" s="84"/>
      <c r="F53" s="36"/>
      <c r="G53" s="66">
        <v>59</v>
      </c>
      <c r="H53" s="61"/>
      <c r="I53" s="66">
        <v>57</v>
      </c>
      <c r="J53" s="36"/>
      <c r="K53" s="62">
        <f>IFERROR(I53/G53,0)</f>
        <v>0.96610169491525422</v>
      </c>
      <c r="L53" s="36"/>
      <c r="M53" s="64"/>
      <c r="N53" s="40"/>
    </row>
    <row r="54" spans="1:33" ht="6" customHeight="1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pageSetUpPr fitToPage="1"/>
  </sheetPr>
  <dimension ref="A2:AK55"/>
  <sheetViews>
    <sheetView topLeftCell="A33" workbookViewId="0">
      <selection activeCell="M24" sqref="M24"/>
    </sheetView>
  </sheetViews>
  <sheetFormatPr baseColWidth="10" defaultColWidth="10.83203125" defaultRowHeight="15" x14ac:dyDescent="0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>
      <c r="E2" s="71" t="s">
        <v>91</v>
      </c>
      <c r="F2" s="71"/>
      <c r="G2" s="71"/>
      <c r="H2" s="71"/>
      <c r="I2" s="71"/>
      <c r="J2" s="71"/>
      <c r="K2" s="71"/>
    </row>
    <row r="3" spans="1:37">
      <c r="C3" s="8"/>
      <c r="D3" s="8"/>
      <c r="E3" s="71"/>
      <c r="F3" s="71"/>
      <c r="G3" s="71"/>
      <c r="H3" s="71"/>
      <c r="I3" s="71"/>
      <c r="J3" s="71"/>
      <c r="K3" s="71"/>
    </row>
    <row r="4" spans="1:37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" customHeight="1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>
      <c r="A8" s="41"/>
      <c r="B8" s="101" t="s">
        <v>93</v>
      </c>
      <c r="C8" s="101"/>
      <c r="E8" s="98" t="str">
        <f>Summary!E8</f>
        <v>Chabot-Las Positas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>
      <c r="B10" s="89" t="s">
        <v>15</v>
      </c>
      <c r="C10" s="89"/>
      <c r="D10" s="15"/>
      <c r="E10" s="85" t="s">
        <v>104</v>
      </c>
      <c r="F10" s="86"/>
      <c r="G10" s="86"/>
      <c r="H10" s="86"/>
      <c r="I10" s="86"/>
      <c r="J10" s="86"/>
      <c r="K10" s="87"/>
      <c r="L10" s="8"/>
      <c r="M10" s="8"/>
    </row>
    <row r="11" spans="1:37" ht="15" customHeight="1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" customHeight="1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>
      <c r="A28" s="34"/>
      <c r="B28" s="35"/>
      <c r="C28" s="79" t="s">
        <v>98</v>
      </c>
      <c r="D28" s="80"/>
      <c r="E28" s="81"/>
      <c r="F28" s="36"/>
      <c r="G28" s="66">
        <v>0</v>
      </c>
      <c r="H28" s="70"/>
      <c r="I28" s="66">
        <v>70</v>
      </c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" customHeight="1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ht="13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" customHeight="1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" customHeight="1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" customHeight="1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" customHeight="1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" customHeight="1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" customHeight="1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pageSetUpPr fitToPage="1"/>
  </sheetPr>
  <dimension ref="A2:AK55"/>
  <sheetViews>
    <sheetView topLeftCell="A24" workbookViewId="0">
      <selection activeCell="G57" sqref="G57"/>
    </sheetView>
  </sheetViews>
  <sheetFormatPr baseColWidth="10" defaultColWidth="10.83203125" defaultRowHeight="15" x14ac:dyDescent="0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>
      <c r="E2" s="71" t="s">
        <v>91</v>
      </c>
      <c r="F2" s="71"/>
      <c r="G2" s="71"/>
      <c r="H2" s="71"/>
      <c r="I2" s="71"/>
      <c r="J2" s="71"/>
      <c r="K2" s="71"/>
    </row>
    <row r="3" spans="1:37">
      <c r="C3" s="8"/>
      <c r="D3" s="8"/>
      <c r="E3" s="71"/>
      <c r="F3" s="71"/>
      <c r="G3" s="71"/>
      <c r="H3" s="71"/>
      <c r="I3" s="71"/>
      <c r="J3" s="71"/>
      <c r="K3" s="71"/>
    </row>
    <row r="4" spans="1:37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" customHeight="1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>
      <c r="A8" s="41"/>
      <c r="B8" s="101" t="s">
        <v>93</v>
      </c>
      <c r="C8" s="101"/>
      <c r="E8" s="98" t="str">
        <f>Summary!E8</f>
        <v>Chabot-Las Positas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>
      <c r="B10" s="89" t="s">
        <v>15</v>
      </c>
      <c r="C10" s="89"/>
      <c r="D10" s="15"/>
      <c r="E10" s="85" t="s">
        <v>105</v>
      </c>
      <c r="F10" s="86"/>
      <c r="G10" s="86"/>
      <c r="H10" s="86"/>
      <c r="I10" s="86"/>
      <c r="J10" s="86"/>
      <c r="K10" s="87"/>
      <c r="L10" s="8"/>
      <c r="M10" s="8"/>
    </row>
    <row r="11" spans="1:37" ht="15" customHeight="1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" customHeight="1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>
      <c r="A18" s="34"/>
      <c r="B18" s="35"/>
      <c r="C18" s="79" t="s">
        <v>94</v>
      </c>
      <c r="D18" s="80"/>
      <c r="E18" s="81"/>
      <c r="F18" s="36"/>
      <c r="G18" s="66">
        <v>425</v>
      </c>
      <c r="H18" s="70"/>
      <c r="I18" s="66">
        <v>480</v>
      </c>
      <c r="J18" s="36"/>
      <c r="K18" s="62">
        <f>IFERROR((I18-G18)/G18,0)</f>
        <v>0.12941176470588237</v>
      </c>
      <c r="L18" s="36"/>
      <c r="M18" s="64"/>
      <c r="N18" s="40"/>
    </row>
    <row r="19" spans="1:33" s="17" customFormat="1" ht="5" customHeight="1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>
      <c r="A20" s="34"/>
      <c r="B20" s="35"/>
      <c r="C20" s="79" t="s">
        <v>89</v>
      </c>
      <c r="D20" s="80"/>
      <c r="E20" s="81"/>
      <c r="F20" s="36"/>
      <c r="G20" s="66">
        <v>2204</v>
      </c>
      <c r="H20" s="70"/>
      <c r="I20" s="66">
        <v>2250</v>
      </c>
      <c r="J20" s="36"/>
      <c r="K20" s="62">
        <f>IFERROR((I20-G20)/G20,0)</f>
        <v>2.0871143375680582E-2</v>
      </c>
      <c r="L20" s="36"/>
      <c r="M20" s="64"/>
      <c r="N20" s="40"/>
    </row>
    <row r="21" spans="1:33" s="17" customFormat="1" ht="5" customHeight="1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>
      <c r="A22" s="34"/>
      <c r="B22" s="35"/>
      <c r="C22" s="79" t="s">
        <v>95</v>
      </c>
      <c r="D22" s="80"/>
      <c r="E22" s="81"/>
      <c r="F22" s="36"/>
      <c r="G22" s="66">
        <v>0</v>
      </c>
      <c r="H22" s="70"/>
      <c r="I22" s="66">
        <v>40</v>
      </c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>
      <c r="A24" s="34"/>
      <c r="B24" s="35"/>
      <c r="C24" s="79" t="s">
        <v>96</v>
      </c>
      <c r="D24" s="80"/>
      <c r="E24" s="81"/>
      <c r="F24" s="36"/>
      <c r="G24" s="66">
        <v>463</v>
      </c>
      <c r="H24" s="70"/>
      <c r="I24" s="66">
        <v>540</v>
      </c>
      <c r="J24" s="36"/>
      <c r="K24" s="62">
        <f>IFERROR((I24-G24)/G24,0)</f>
        <v>0.16630669546436286</v>
      </c>
      <c r="L24" s="36"/>
      <c r="M24" s="64"/>
      <c r="N24" s="40"/>
    </row>
    <row r="25" spans="1:33" s="17" customFormat="1" ht="5" customHeight="1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>
      <c r="A26" s="34"/>
      <c r="B26" s="35"/>
      <c r="C26" s="79" t="s">
        <v>97</v>
      </c>
      <c r="D26" s="80"/>
      <c r="E26" s="81"/>
      <c r="F26" s="36"/>
      <c r="G26" s="66">
        <v>0</v>
      </c>
      <c r="H26" s="70"/>
      <c r="I26" s="66">
        <v>13</v>
      </c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>
      <c r="A28" s="34"/>
      <c r="B28" s="35"/>
      <c r="C28" s="79" t="s">
        <v>98</v>
      </c>
      <c r="D28" s="80"/>
      <c r="E28" s="81"/>
      <c r="F28" s="36"/>
      <c r="G28" s="66">
        <v>301</v>
      </c>
      <c r="H28" s="70"/>
      <c r="I28" s="66">
        <v>355</v>
      </c>
      <c r="J28" s="36"/>
      <c r="K28" s="62">
        <f>IFERROR((I28-G28)/G28,0)</f>
        <v>0.17940199335548174</v>
      </c>
      <c r="L28" s="36"/>
      <c r="M28" s="64"/>
      <c r="N28" s="40"/>
    </row>
    <row r="29" spans="1:33" s="17" customFormat="1" ht="5" customHeight="1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>
      <c r="A30" s="34"/>
      <c r="B30" s="35"/>
      <c r="C30" s="79" t="s">
        <v>99</v>
      </c>
      <c r="D30" s="80"/>
      <c r="E30" s="81"/>
      <c r="F30" s="36"/>
      <c r="G30" s="66">
        <v>440</v>
      </c>
      <c r="H30" s="70"/>
      <c r="I30" s="66">
        <v>480</v>
      </c>
      <c r="J30" s="36"/>
      <c r="K30" s="62">
        <f>IFERROR((I30-G30)/G30,0)</f>
        <v>9.0909090909090912E-2</v>
      </c>
      <c r="L30" s="36"/>
      <c r="M30" s="64"/>
      <c r="N30" s="40"/>
      <c r="O30" s="45"/>
    </row>
    <row r="31" spans="1:33" ht="6" customHeight="1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" customHeight="1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ht="13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>
      <c r="A39" s="34"/>
      <c r="B39" s="35"/>
      <c r="C39" s="82" t="s">
        <v>3</v>
      </c>
      <c r="D39" s="83"/>
      <c r="E39" s="84"/>
      <c r="F39" s="36"/>
      <c r="G39" s="66">
        <v>50</v>
      </c>
      <c r="H39" s="61"/>
      <c r="I39" s="66">
        <v>46</v>
      </c>
      <c r="J39" s="36"/>
      <c r="K39" s="62">
        <f>IFERROR(I39/G39,0)</f>
        <v>0.92</v>
      </c>
      <c r="L39" s="36"/>
      <c r="M39" s="64"/>
      <c r="N39" s="40"/>
    </row>
    <row r="40" spans="1:33" s="17" customFormat="1" ht="5" customHeight="1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>
      <c r="A41" s="34"/>
      <c r="B41" s="35"/>
      <c r="C41" s="82" t="s">
        <v>4</v>
      </c>
      <c r="D41" s="83"/>
      <c r="E41" s="84"/>
      <c r="F41" s="36"/>
      <c r="G41" s="66">
        <v>70</v>
      </c>
      <c r="H41" s="61"/>
      <c r="I41" s="66">
        <v>60</v>
      </c>
      <c r="J41" s="36"/>
      <c r="K41" s="62">
        <f>IFERROR(I41/G41,0)</f>
        <v>0.8571428571428571</v>
      </c>
      <c r="L41" s="36"/>
      <c r="M41" s="64"/>
      <c r="N41" s="40"/>
    </row>
    <row r="42" spans="1:33" s="17" customFormat="1" ht="5" customHeight="1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>
      <c r="A43" s="34"/>
      <c r="B43" s="35"/>
      <c r="C43" s="82" t="s">
        <v>5</v>
      </c>
      <c r="D43" s="83"/>
      <c r="E43" s="84"/>
      <c r="F43" s="36"/>
      <c r="G43" s="66">
        <v>70</v>
      </c>
      <c r="H43" s="61"/>
      <c r="I43" s="66">
        <v>49</v>
      </c>
      <c r="J43" s="36"/>
      <c r="K43" s="62">
        <f>IFERROR(I43/G43,0)</f>
        <v>0.7</v>
      </c>
      <c r="L43" s="36"/>
      <c r="M43" s="64"/>
      <c r="N43" s="40"/>
    </row>
    <row r="44" spans="1:33" s="17" customFormat="1" ht="5" customHeight="1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>
      <c r="A45" s="34"/>
      <c r="B45" s="35"/>
      <c r="C45" s="82" t="s">
        <v>6</v>
      </c>
      <c r="D45" s="83"/>
      <c r="E45" s="84"/>
      <c r="F45" s="36"/>
      <c r="G45" s="66">
        <v>30</v>
      </c>
      <c r="H45" s="61"/>
      <c r="I45" s="66">
        <v>20</v>
      </c>
      <c r="J45" s="36"/>
      <c r="K45" s="62">
        <f>IFERROR(I45/G45,0)</f>
        <v>0.66666666666666663</v>
      </c>
      <c r="L45" s="36"/>
      <c r="M45" s="64"/>
      <c r="N45" s="40"/>
    </row>
    <row r="46" spans="1:33" s="17" customFormat="1" ht="5" customHeight="1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>
      <c r="A47" s="34"/>
      <c r="B47" s="35"/>
      <c r="C47" s="82" t="s">
        <v>7</v>
      </c>
      <c r="D47" s="83"/>
      <c r="E47" s="84"/>
      <c r="F47" s="36"/>
      <c r="G47" s="66">
        <v>30</v>
      </c>
      <c r="H47" s="61"/>
      <c r="I47" s="66">
        <v>20</v>
      </c>
      <c r="J47" s="36"/>
      <c r="K47" s="62">
        <f>IFERROR(I47/G47,0)</f>
        <v>0.66666666666666663</v>
      </c>
      <c r="L47" s="36"/>
      <c r="M47" s="64"/>
      <c r="N47" s="40"/>
    </row>
    <row r="48" spans="1:33" s="17" customFormat="1" ht="5" customHeight="1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>
      <c r="A49" s="34"/>
      <c r="B49" s="35"/>
      <c r="C49" s="82" t="s">
        <v>8</v>
      </c>
      <c r="D49" s="83"/>
      <c r="E49" s="84"/>
      <c r="F49" s="36"/>
      <c r="G49" s="66">
        <v>65</v>
      </c>
      <c r="H49" s="61"/>
      <c r="I49" s="66">
        <v>50</v>
      </c>
      <c r="J49" s="36"/>
      <c r="K49" s="62">
        <f>IFERROR(I49/G49,0)</f>
        <v>0.76923076923076927</v>
      </c>
      <c r="L49" s="36"/>
      <c r="M49" s="64"/>
      <c r="N49" s="40"/>
    </row>
    <row r="50" spans="1:33" s="17" customFormat="1" ht="5" customHeight="1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>
      <c r="A51" s="34"/>
      <c r="B51" s="35"/>
      <c r="C51" s="82" t="s">
        <v>9</v>
      </c>
      <c r="D51" s="83"/>
      <c r="E51" s="84"/>
      <c r="F51" s="36"/>
      <c r="G51" s="66">
        <v>40</v>
      </c>
      <c r="H51" s="61"/>
      <c r="I51" s="66">
        <v>35</v>
      </c>
      <c r="J51" s="36"/>
      <c r="K51" s="62">
        <f>IFERROR(I51/G51,0)</f>
        <v>0.875</v>
      </c>
      <c r="L51" s="36"/>
      <c r="M51" s="64"/>
      <c r="N51" s="40"/>
    </row>
    <row r="52" spans="1:33" s="17" customFormat="1" ht="5" customHeight="1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>
      <c r="A53" s="34"/>
      <c r="B53" s="35"/>
      <c r="C53" s="82" t="s">
        <v>10</v>
      </c>
      <c r="D53" s="83"/>
      <c r="E53" s="84"/>
      <c r="F53" s="36"/>
      <c r="G53" s="66">
        <v>25</v>
      </c>
      <c r="H53" s="61"/>
      <c r="I53" s="66">
        <v>20</v>
      </c>
      <c r="J53" s="36"/>
      <c r="K53" s="62">
        <f>IFERROR(I53/G53,0)</f>
        <v>0.8</v>
      </c>
      <c r="L53" s="36"/>
      <c r="M53" s="64"/>
      <c r="N53" s="40"/>
    </row>
    <row r="54" spans="1:33" ht="6" customHeight="1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pageSetUpPr fitToPage="1"/>
  </sheetPr>
  <dimension ref="A2:AK55"/>
  <sheetViews>
    <sheetView topLeftCell="A30" workbookViewId="0">
      <selection activeCell="M61" sqref="M61"/>
    </sheetView>
  </sheetViews>
  <sheetFormatPr baseColWidth="10" defaultColWidth="10.83203125" defaultRowHeight="15" x14ac:dyDescent="0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>
      <c r="E2" s="71" t="s">
        <v>91</v>
      </c>
      <c r="F2" s="71"/>
      <c r="G2" s="71"/>
      <c r="H2" s="71"/>
      <c r="I2" s="71"/>
      <c r="J2" s="71"/>
      <c r="K2" s="71"/>
    </row>
    <row r="3" spans="1:37">
      <c r="C3" s="8"/>
      <c r="D3" s="8"/>
      <c r="E3" s="71"/>
      <c r="F3" s="71"/>
      <c r="G3" s="71"/>
      <c r="H3" s="71"/>
      <c r="I3" s="71"/>
      <c r="J3" s="71"/>
      <c r="K3" s="71"/>
    </row>
    <row r="4" spans="1:37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" customHeight="1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>
      <c r="A8" s="41"/>
      <c r="B8" s="101" t="s">
        <v>93</v>
      </c>
      <c r="C8" s="101"/>
      <c r="E8" s="98" t="str">
        <f>Summary!E8</f>
        <v>Chabot-Las Positas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>
      <c r="B10" s="89" t="s">
        <v>15</v>
      </c>
      <c r="C10" s="89"/>
      <c r="D10" s="15"/>
      <c r="E10" s="85" t="s">
        <v>106</v>
      </c>
      <c r="F10" s="86"/>
      <c r="G10" s="86"/>
      <c r="H10" s="86"/>
      <c r="I10" s="86"/>
      <c r="J10" s="86"/>
      <c r="K10" s="87"/>
      <c r="L10" s="8"/>
      <c r="M10" s="8"/>
    </row>
    <row r="11" spans="1:37" ht="15" customHeight="1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" customHeight="1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>
      <c r="A18" s="34"/>
      <c r="B18" s="35"/>
      <c r="C18" s="79" t="s">
        <v>94</v>
      </c>
      <c r="D18" s="80"/>
      <c r="E18" s="81"/>
      <c r="F18" s="36"/>
      <c r="G18" s="66">
        <v>139</v>
      </c>
      <c r="H18" s="70"/>
      <c r="I18" s="66">
        <v>210</v>
      </c>
      <c r="J18" s="36"/>
      <c r="K18" s="62">
        <f>IFERROR((I18-G18)/G18,0)</f>
        <v>0.51079136690647486</v>
      </c>
      <c r="L18" s="36"/>
      <c r="M18" s="64"/>
      <c r="N18" s="40"/>
    </row>
    <row r="19" spans="1:33" s="17" customFormat="1" ht="5" customHeight="1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>
      <c r="A20" s="34"/>
      <c r="B20" s="35"/>
      <c r="C20" s="79" t="s">
        <v>89</v>
      </c>
      <c r="D20" s="80"/>
      <c r="E20" s="81"/>
      <c r="F20" s="36"/>
      <c r="G20" s="66">
        <v>301</v>
      </c>
      <c r="H20" s="70"/>
      <c r="I20" s="66">
        <v>400</v>
      </c>
      <c r="J20" s="36"/>
      <c r="K20" s="62">
        <f>IFERROR((I20-G20)/G20,0)</f>
        <v>0.32890365448504982</v>
      </c>
      <c r="L20" s="36"/>
      <c r="M20" s="64"/>
      <c r="N20" s="40"/>
    </row>
    <row r="21" spans="1:33" s="17" customFormat="1" ht="5" customHeight="1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>
      <c r="A22" s="34"/>
      <c r="B22" s="35"/>
      <c r="C22" s="79" t="s">
        <v>95</v>
      </c>
      <c r="D22" s="80"/>
      <c r="E22" s="81"/>
      <c r="F22" s="36"/>
      <c r="G22" s="66">
        <v>160</v>
      </c>
      <c r="H22" s="70"/>
      <c r="I22" s="66">
        <v>220</v>
      </c>
      <c r="J22" s="36"/>
      <c r="K22" s="62">
        <f>IFERROR((I22-G22)/G22,0)</f>
        <v>0.375</v>
      </c>
      <c r="L22" s="36"/>
      <c r="M22" s="64"/>
      <c r="N22" s="40"/>
    </row>
    <row r="23" spans="1:33" s="17" customFormat="1" ht="5" customHeight="1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>
      <c r="A28" s="34"/>
      <c r="B28" s="35"/>
      <c r="C28" s="79" t="s">
        <v>98</v>
      </c>
      <c r="D28" s="80"/>
      <c r="E28" s="81"/>
      <c r="F28" s="36"/>
      <c r="G28" s="66">
        <v>55</v>
      </c>
      <c r="H28" s="70"/>
      <c r="I28" s="66">
        <v>110</v>
      </c>
      <c r="J28" s="36"/>
      <c r="K28" s="62">
        <f>IFERROR((I28-G28)/G28,0)</f>
        <v>1</v>
      </c>
      <c r="L28" s="36"/>
      <c r="M28" s="64"/>
      <c r="N28" s="40"/>
    </row>
    <row r="29" spans="1:33" s="17" customFormat="1" ht="5" customHeight="1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" customHeight="1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ht="13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>
      <c r="A39" s="34"/>
      <c r="B39" s="35"/>
      <c r="C39" s="82" t="s">
        <v>3</v>
      </c>
      <c r="D39" s="83"/>
      <c r="E39" s="84"/>
      <c r="F39" s="36"/>
      <c r="G39" s="66">
        <v>65</v>
      </c>
      <c r="H39" s="61"/>
      <c r="I39" s="66">
        <v>50</v>
      </c>
      <c r="J39" s="36"/>
      <c r="K39" s="62">
        <f>IFERROR(I39/G39,0)</f>
        <v>0.76923076923076927</v>
      </c>
      <c r="L39" s="36"/>
      <c r="M39" s="64"/>
      <c r="N39" s="40"/>
    </row>
    <row r="40" spans="1:33" s="17" customFormat="1" ht="5" customHeight="1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>
      <c r="A41" s="34"/>
      <c r="B41" s="35"/>
      <c r="C41" s="82" t="s">
        <v>4</v>
      </c>
      <c r="D41" s="83"/>
      <c r="E41" s="84"/>
      <c r="F41" s="36"/>
      <c r="G41" s="66">
        <v>585</v>
      </c>
      <c r="H41" s="61"/>
      <c r="I41" s="66">
        <v>475</v>
      </c>
      <c r="J41" s="36"/>
      <c r="K41" s="62">
        <f>IFERROR(I41/G41,0)</f>
        <v>0.81196581196581197</v>
      </c>
      <c r="L41" s="36"/>
      <c r="M41" s="64"/>
      <c r="N41" s="40"/>
    </row>
    <row r="42" spans="1:33" s="17" customFormat="1" ht="5" customHeight="1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>
      <c r="A43" s="34"/>
      <c r="B43" s="35"/>
      <c r="C43" s="82" t="s">
        <v>5</v>
      </c>
      <c r="D43" s="83"/>
      <c r="E43" s="84"/>
      <c r="F43" s="36"/>
      <c r="G43" s="66">
        <v>41</v>
      </c>
      <c r="H43" s="61"/>
      <c r="I43" s="66">
        <v>41</v>
      </c>
      <c r="J43" s="36"/>
      <c r="K43" s="62">
        <f>IFERROR(I43/G43,0)</f>
        <v>1</v>
      </c>
      <c r="L43" s="36"/>
      <c r="M43" s="64"/>
      <c r="N43" s="40"/>
    </row>
    <row r="44" spans="1:33" s="17" customFormat="1" ht="5" customHeight="1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>
      <c r="A45" s="34"/>
      <c r="B45" s="35"/>
      <c r="C45" s="82" t="s">
        <v>6</v>
      </c>
      <c r="D45" s="83"/>
      <c r="E45" s="84"/>
      <c r="F45" s="36"/>
      <c r="G45" s="66">
        <v>19</v>
      </c>
      <c r="H45" s="61"/>
      <c r="I45" s="66">
        <v>19</v>
      </c>
      <c r="J45" s="36"/>
      <c r="K45" s="62">
        <f>IFERROR(I45/G45,0)</f>
        <v>1</v>
      </c>
      <c r="L45" s="36"/>
      <c r="M45" s="64"/>
      <c r="N45" s="40"/>
    </row>
    <row r="46" spans="1:33" s="17" customFormat="1" ht="5" customHeight="1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" customHeight="1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>
      <c r="A51" s="34"/>
      <c r="B51" s="35"/>
      <c r="C51" s="82" t="s">
        <v>9</v>
      </c>
      <c r="D51" s="83"/>
      <c r="E51" s="84"/>
      <c r="F51" s="36"/>
      <c r="G51" s="66">
        <v>4</v>
      </c>
      <c r="H51" s="61"/>
      <c r="I51" s="66">
        <v>4</v>
      </c>
      <c r="J51" s="36"/>
      <c r="K51" s="62">
        <f>IFERROR(I51/G51,0)</f>
        <v>1</v>
      </c>
      <c r="L51" s="36"/>
      <c r="M51" s="64"/>
      <c r="N51" s="40"/>
    </row>
    <row r="52" spans="1:33" s="17" customFormat="1" ht="5" customHeight="1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pageSetUpPr fitToPage="1"/>
  </sheetPr>
  <dimension ref="A2:AK55"/>
  <sheetViews>
    <sheetView topLeftCell="A15" workbookViewId="0">
      <selection activeCell="M53" sqref="M53"/>
    </sheetView>
  </sheetViews>
  <sheetFormatPr baseColWidth="10" defaultColWidth="10.83203125" defaultRowHeight="15" x14ac:dyDescent="0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>
      <c r="E2" s="71" t="s">
        <v>91</v>
      </c>
      <c r="F2" s="71"/>
      <c r="G2" s="71"/>
      <c r="H2" s="71"/>
      <c r="I2" s="71"/>
      <c r="J2" s="71"/>
      <c r="K2" s="71"/>
    </row>
    <row r="3" spans="1:37">
      <c r="C3" s="8"/>
      <c r="D3" s="8"/>
      <c r="E3" s="71"/>
      <c r="F3" s="71"/>
      <c r="G3" s="71"/>
      <c r="H3" s="71"/>
      <c r="I3" s="71"/>
      <c r="J3" s="71"/>
      <c r="K3" s="71"/>
    </row>
    <row r="4" spans="1:37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" customHeight="1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>
      <c r="A8" s="41"/>
      <c r="B8" s="101" t="s">
        <v>93</v>
      </c>
      <c r="C8" s="101"/>
      <c r="E8" s="98" t="str">
        <f>Summary!E8</f>
        <v>Chabot-Las Positas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>
      <c r="B10" s="89" t="s">
        <v>15</v>
      </c>
      <c r="C10" s="89"/>
      <c r="D10" s="15"/>
      <c r="E10" s="85" t="s">
        <v>107</v>
      </c>
      <c r="F10" s="86"/>
      <c r="G10" s="86"/>
      <c r="H10" s="86"/>
      <c r="I10" s="86"/>
      <c r="J10" s="86"/>
      <c r="K10" s="87"/>
      <c r="L10" s="8"/>
      <c r="M10" s="8"/>
    </row>
    <row r="11" spans="1:37" ht="15" customHeight="1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" customHeight="1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>
      <c r="A18" s="34"/>
      <c r="B18" s="35"/>
      <c r="C18" s="79" t="s">
        <v>94</v>
      </c>
      <c r="D18" s="80"/>
      <c r="E18" s="81"/>
      <c r="F18" s="36"/>
      <c r="G18" s="66">
        <v>186</v>
      </c>
      <c r="H18" s="70"/>
      <c r="I18" s="66">
        <v>224</v>
      </c>
      <c r="J18" s="36"/>
      <c r="K18" s="62">
        <f>IFERROR((I18-G18)/G18,0)</f>
        <v>0.20430107526881722</v>
      </c>
      <c r="L18" s="36"/>
      <c r="M18" s="64"/>
      <c r="N18" s="40"/>
    </row>
    <row r="19" spans="1:33" s="17" customFormat="1" ht="5" customHeight="1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>
      <c r="A20" s="34"/>
      <c r="B20" s="35"/>
      <c r="C20" s="79" t="s">
        <v>89</v>
      </c>
      <c r="D20" s="80"/>
      <c r="E20" s="81"/>
      <c r="F20" s="36"/>
      <c r="G20" s="66">
        <v>468</v>
      </c>
      <c r="H20" s="70"/>
      <c r="I20" s="66">
        <v>610</v>
      </c>
      <c r="J20" s="36"/>
      <c r="K20" s="62">
        <f>IFERROR((I20-G20)/G20,0)</f>
        <v>0.3034188034188034</v>
      </c>
      <c r="L20" s="36"/>
      <c r="M20" s="64"/>
      <c r="N20" s="40"/>
    </row>
    <row r="21" spans="1:33" s="17" customFormat="1" ht="5" customHeight="1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>
      <c r="A24" s="34"/>
      <c r="B24" s="35"/>
      <c r="C24" s="79" t="s">
        <v>96</v>
      </c>
      <c r="D24" s="80"/>
      <c r="E24" s="81"/>
      <c r="F24" s="36"/>
      <c r="G24" s="66">
        <v>0</v>
      </c>
      <c r="H24" s="70"/>
      <c r="I24" s="66">
        <v>60</v>
      </c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>
      <c r="A28" s="34"/>
      <c r="B28" s="35"/>
      <c r="C28" s="79" t="s">
        <v>98</v>
      </c>
      <c r="D28" s="80"/>
      <c r="E28" s="81"/>
      <c r="F28" s="36"/>
      <c r="G28" s="66">
        <v>72</v>
      </c>
      <c r="H28" s="70"/>
      <c r="I28" s="66">
        <v>144</v>
      </c>
      <c r="J28" s="36"/>
      <c r="K28" s="62">
        <f>IFERROR((I28-G28)/G28,0)</f>
        <v>1</v>
      </c>
      <c r="L28" s="36"/>
      <c r="M28" s="64"/>
      <c r="N28" s="40"/>
    </row>
    <row r="29" spans="1:33" s="17" customFormat="1" ht="5" customHeight="1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" customHeight="1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ht="13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>
      <c r="A39" s="34"/>
      <c r="B39" s="35"/>
      <c r="C39" s="82" t="s">
        <v>3</v>
      </c>
      <c r="D39" s="83"/>
      <c r="E39" s="84"/>
      <c r="F39" s="36"/>
      <c r="G39" s="66">
        <v>700</v>
      </c>
      <c r="H39" s="61"/>
      <c r="I39" s="66">
        <v>350</v>
      </c>
      <c r="J39" s="36"/>
      <c r="K39" s="62">
        <f>IFERROR(I39/G39,0)</f>
        <v>0.5</v>
      </c>
      <c r="L39" s="36"/>
      <c r="M39" s="64"/>
      <c r="N39" s="40"/>
    </row>
    <row r="40" spans="1:33" s="17" customFormat="1" ht="5" customHeight="1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>
      <c r="A41" s="34"/>
      <c r="B41" s="35"/>
      <c r="C41" s="82" t="s">
        <v>4</v>
      </c>
      <c r="D41" s="83"/>
      <c r="E41" s="84"/>
      <c r="F41" s="36"/>
      <c r="G41" s="66">
        <v>120</v>
      </c>
      <c r="H41" s="61"/>
      <c r="I41" s="66">
        <v>70</v>
      </c>
      <c r="J41" s="36"/>
      <c r="K41" s="62">
        <f>IFERROR(I41/G41,0)</f>
        <v>0.58333333333333337</v>
      </c>
      <c r="L41" s="36"/>
      <c r="M41" s="64"/>
      <c r="N41" s="40"/>
    </row>
    <row r="42" spans="1:33" s="17" customFormat="1" ht="5" customHeight="1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>
      <c r="A43" s="34"/>
      <c r="B43" s="35"/>
      <c r="C43" s="82" t="s">
        <v>5</v>
      </c>
      <c r="D43" s="83"/>
      <c r="E43" s="84"/>
      <c r="F43" s="36"/>
      <c r="G43" s="66">
        <v>160</v>
      </c>
      <c r="H43" s="61"/>
      <c r="I43" s="66">
        <v>36</v>
      </c>
      <c r="J43" s="36"/>
      <c r="K43" s="62">
        <f>IFERROR(I43/G43,0)</f>
        <v>0.22500000000000001</v>
      </c>
      <c r="L43" s="36"/>
      <c r="M43" s="64"/>
      <c r="N43" s="40"/>
    </row>
    <row r="44" spans="1:33" s="17" customFormat="1" ht="5" customHeight="1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>
      <c r="A45" s="34"/>
      <c r="B45" s="35"/>
      <c r="C45" s="82" t="s">
        <v>6</v>
      </c>
      <c r="D45" s="83"/>
      <c r="E45" s="84"/>
      <c r="F45" s="36"/>
      <c r="G45" s="66">
        <v>100</v>
      </c>
      <c r="H45" s="61"/>
      <c r="I45" s="66">
        <v>20</v>
      </c>
      <c r="J45" s="36"/>
      <c r="K45" s="62">
        <f>IFERROR(I45/G45,0)</f>
        <v>0.2</v>
      </c>
      <c r="L45" s="36"/>
      <c r="M45" s="64"/>
      <c r="N45" s="40"/>
    </row>
    <row r="46" spans="1:33" s="17" customFormat="1" ht="5" customHeight="1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" customHeight="1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>
      <c r="A51" s="34"/>
      <c r="B51" s="35"/>
      <c r="C51" s="82" t="s">
        <v>9</v>
      </c>
      <c r="D51" s="83"/>
      <c r="E51" s="84"/>
      <c r="F51" s="36"/>
      <c r="G51" s="66">
        <v>150</v>
      </c>
      <c r="H51" s="61"/>
      <c r="I51" s="66">
        <v>30</v>
      </c>
      <c r="J51" s="36"/>
      <c r="K51" s="62">
        <f>IFERROR(I51/G51,0)</f>
        <v>0.2</v>
      </c>
      <c r="L51" s="36"/>
      <c r="M51" s="64"/>
      <c r="N51" s="40"/>
    </row>
    <row r="52" spans="1:33" s="17" customFormat="1" ht="5" customHeight="1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>
      <c r="A53" s="34"/>
      <c r="B53" s="35"/>
      <c r="C53" s="82" t="s">
        <v>10</v>
      </c>
      <c r="D53" s="83"/>
      <c r="E53" s="84"/>
      <c r="F53" s="36"/>
      <c r="G53" s="66">
        <v>50</v>
      </c>
      <c r="H53" s="61"/>
      <c r="I53" s="66">
        <v>10</v>
      </c>
      <c r="J53" s="36"/>
      <c r="K53" s="62">
        <f>IFERROR(I53/G53,0)</f>
        <v>0.2</v>
      </c>
      <c r="L53" s="36"/>
      <c r="M53" s="64"/>
      <c r="N53" s="40"/>
    </row>
    <row r="54" spans="1:33" ht="6" customHeight="1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Summary</vt:lpstr>
      <vt:lpstr>ddConsortia</vt:lpstr>
      <vt:lpstr>Castro Valley</vt:lpstr>
      <vt:lpstr>CLP</vt:lpstr>
      <vt:lpstr>Dublin</vt:lpstr>
      <vt:lpstr>Eden ROP</vt:lpstr>
      <vt:lpstr>Hayward</vt:lpstr>
      <vt:lpstr>Livermore</vt:lpstr>
      <vt:lpstr>New Haven</vt:lpstr>
      <vt:lpstr>Pleasanton</vt:lpstr>
      <vt:lpstr>San Leandro</vt:lpstr>
      <vt:lpstr>San Lorenzo</vt:lpstr>
      <vt:lpstr>TVROP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Jacques LaCour</cp:lastModifiedBy>
  <cp:lastPrinted>2015-10-06T21:50:37Z</cp:lastPrinted>
  <dcterms:created xsi:type="dcterms:W3CDTF">2015-10-06T00:58:22Z</dcterms:created>
  <dcterms:modified xsi:type="dcterms:W3CDTF">2015-11-30T00:04:51Z</dcterms:modified>
</cp:coreProperties>
</file>