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4 Butte-Glenn\"/>
    </mc:Choice>
  </mc:AlternateContent>
  <bookViews>
    <workbookView xWindow="0" yWindow="230" windowWidth="28800" windowHeight="13020" tabRatio="500"/>
  </bookViews>
  <sheets>
    <sheet name="Summary" sheetId="6" r:id="rId1"/>
    <sheet name="ddConsortia" sheetId="11" state="hidden" r:id="rId2"/>
    <sheet name="OUHSD" sheetId="13" r:id="rId3"/>
    <sheet name="PUSD" sheetId="37" r:id="rId4"/>
    <sheet name="BCOE" sheetId="19" r:id="rId5"/>
    <sheet name="GCOE" sheetId="20" r:id="rId6"/>
    <sheet name="HUSD" sheetId="21" r:id="rId7"/>
    <sheet name="BCCD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7">BCCD!$A$1:$L$55</definedName>
    <definedName name="_xlnm.Print_Area" localSheetId="4">BCOE!$A$1:$L$55</definedName>
    <definedName name="_xlnm.Print_Area" localSheetId="5">GCOE!$A$1:$L$55</definedName>
    <definedName name="_xlnm.Print_Area" localSheetId="6">HUSD!$A$1:$L$55</definedName>
    <definedName name="_xlnm.Print_Area" localSheetId="2">OUHSD!$A$1:$L$55</definedName>
    <definedName name="_xlnm.Print_Area" localSheetId="3">PUSD!$A$1:$L$55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7" i="6"/>
  <c r="K45" i="6"/>
  <c r="K43" i="6"/>
  <c r="K41" i="6"/>
  <c r="K39" i="6"/>
  <c r="K37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</calcChain>
</file>

<file path=xl/sharedStrings.xml><?xml version="1.0" encoding="utf-8"?>
<sst xmlns="http://schemas.openxmlformats.org/spreadsheetml/2006/main" count="674" uniqueCount="114">
  <si>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</si>
  <si>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</si>
  <si>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</si>
  <si>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</si>
  <si>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</si>
  <si>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</si>
  <si>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</si>
  <si>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</si>
  <si>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</si>
  <si>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</si>
  <si>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</si>
  <si>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</si>
  <si>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</si>
  <si>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</si>
  <si>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</si>
  <si>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</si>
  <si>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</si>
  <si>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</si>
  <si>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</si>
  <si>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</si>
  <si>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</si>
  <si>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</si>
  <si>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</si>
  <si>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</si>
  <si>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</si>
  <si>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</si>
  <si>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</si>
  <si>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</si>
  <si>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</si>
  <si>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</si>
  <si>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</si>
  <si>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</si>
  <si>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</si>
  <si>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</si>
  <si>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</si>
  <si>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</si>
  <si>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</si>
  <si>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</si>
  <si>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</si>
  <si>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</si>
  <si>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</si>
  <si>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</si>
  <si>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</si>
  <si>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</si>
  <si>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</si>
  <si>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</si>
  <si>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</si>
  <si>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</si>
  <si>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</si>
  <si>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</si>
  <si>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</si>
  <si>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</si>
  <si>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</si>
  <si>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</si>
  <si>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</si>
  <si>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</si>
  <si>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</si>
  <si>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</si>
  <si>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</si>
  <si>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</si>
  <si>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</si>
  <si>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</si>
  <si>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</si>
  <si>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</si>
  <si>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</si>
  <si>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</si>
  <si>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</si>
  <si>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</si>
  <si>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</si>
  <si>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</si>
  <si>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</si>
  <si>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</si>
  <si>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</si>
  <si>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</si>
  <si>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</si>
  <si>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</si>
  <si>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</si>
  <si>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</si>
  <si>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</si>
  <si>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</si>
  <si>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</si>
  <si>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</si>
  <si>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</si>
  <si>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</si>
  <si>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</si>
  <si>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</si>
  <si>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</si>
  <si>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</si>
  <si>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</si>
  <si>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</si>
  <si>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</si>
  <si>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</si>
  <si>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</si>
  <si>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</si>
  <si>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</si>
  <si>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</si>
  <si>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</si>
  <si>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</si>
  <si>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</si>
  <si>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</si>
  <si>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Oroville Union High School District</t>
  </si>
  <si>
    <t>Paradise Unified School District</t>
  </si>
  <si>
    <t>Butte County Office of Education</t>
  </si>
  <si>
    <t>Glenn County Office of Education</t>
  </si>
  <si>
    <t>Hamilton Unified School District</t>
  </si>
  <si>
    <t>Butte Glenn Community College District</t>
  </si>
  <si>
    <t>Number of estimated students added at OAE -Chico Center</t>
  </si>
  <si>
    <t>Additional ESL class at Chico Center</t>
  </si>
  <si>
    <t xml:space="preserve">Reduction in total CTE programs since 12/13.  </t>
  </si>
  <si>
    <t>Projected target based on estimated enrollment and prior program year outcome percentage</t>
  </si>
  <si>
    <t>Numbers difficult to project due to population</t>
  </si>
  <si>
    <t>Based on prior year information</t>
  </si>
  <si>
    <t>Completion percentage based on prior averages and estimated enrollments</t>
  </si>
  <si>
    <t>Based on prior year information and projected enrollments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</si>
</sst>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Currency 2" xfId="1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  <cellStyle name="Percent 2" xfId="1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14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14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95" t="s">
        <v>13</v>
      </c>
      <c r="C8" s="95"/>
      <c r="D8" s="15"/>
      <c r="E8" s="91" t="s">
        <v>20</v>
      </c>
      <c r="F8" s="92"/>
      <c r="G8" s="92"/>
      <c r="H8" s="92"/>
      <c r="I8" s="92"/>
      <c r="J8" s="92"/>
      <c r="K8" s="93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6" t="s">
        <v>87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1"/>
      <c r="D12" s="81"/>
      <c r="E12" s="81"/>
      <c r="F12" s="16"/>
      <c r="G12" s="82" t="s">
        <v>11</v>
      </c>
      <c r="H12" s="24"/>
      <c r="I12" s="82" t="s">
        <v>12</v>
      </c>
      <c r="J12" s="24"/>
      <c r="K12" s="78" t="s">
        <v>90</v>
      </c>
      <c r="L12" s="24"/>
      <c r="M12" s="82" t="s">
        <v>92</v>
      </c>
      <c r="N12" s="25"/>
    </row>
    <row r="13" spans="1:14" ht="15.95" customHeight="1" x14ac:dyDescent="0.65">
      <c r="A13" s="17"/>
      <c r="B13" s="23"/>
      <c r="C13" s="81"/>
      <c r="D13" s="81"/>
      <c r="E13" s="81"/>
      <c r="F13" s="16"/>
      <c r="G13" s="83"/>
      <c r="H13" s="16"/>
      <c r="I13" s="83"/>
      <c r="J13" s="16"/>
      <c r="K13" s="79"/>
      <c r="L13" s="16"/>
      <c r="M13" s="83"/>
      <c r="N13" s="25"/>
    </row>
    <row r="14" spans="1:14" ht="15.95" customHeight="1" x14ac:dyDescent="0.65">
      <c r="A14" s="26"/>
      <c r="B14" s="27"/>
      <c r="C14" s="81"/>
      <c r="D14" s="81"/>
      <c r="E14" s="81"/>
      <c r="F14" s="28"/>
      <c r="G14" s="84"/>
      <c r="H14" s="28"/>
      <c r="I14" s="84"/>
      <c r="J14" s="28"/>
      <c r="K14" s="80"/>
      <c r="L14" s="28"/>
      <c r="M14" s="8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5" t="s">
        <v>94</v>
      </c>
      <c r="D16" s="86"/>
      <c r="E16" s="87"/>
      <c r="F16" s="36"/>
      <c r="G16" s="37">
        <f>SUM(OUHSD!G18,PUSD!G18,BCOE!G18,GCOE!G18,HUSD!G18,BCCD!G18,Sheet7!G18,Sheet8!G18,Sheet9!G18,Sheet10!G18,Sheet11!G18,Sheet12!G18,Sheet13!G18,Sheet14!G18,Sheet15!G18,Sheet16!G18,Sheet17!G18,Sheet18!G18,Sheet19!G18,Sheet20!G18)</f>
        <v>1642</v>
      </c>
      <c r="H16" s="38"/>
      <c r="I16" s="37">
        <f>SUM(OUHSD!I18,PUSD!I18,BCOE!I18,GCOE!I18,HUSD!I18,BCCD!I18,Sheet7!I18,Sheet8!I18,Sheet9!I18,Sheet10!I18,Sheet11!I18,Sheet12!I18,Sheet13!I18,Sheet14!I18,Sheet15!I18,Sheet16!I18,Sheet17!I18,Sheet18!I18,Sheet19!I18,Sheet20!I18)</f>
        <v>1697</v>
      </c>
      <c r="J16" s="36"/>
      <c r="K16" s="39">
        <f>IFERROR((I16-G16)/G16,"")</f>
        <v>3.3495736906211937E-2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85" t="s">
        <v>89</v>
      </c>
      <c r="D18" s="86"/>
      <c r="E18" s="87"/>
      <c r="F18" s="36"/>
      <c r="G18" s="37">
        <f>SUM(OUHSD!G20,PUSD!G20,BCOE!G20,GCOE!G20,HUSD!G20,BCCD!G20,Sheet7!G20,Sheet8!G20,Sheet9!G20,Sheet10!G20,Sheet11!G20,Sheet12!G20,Sheet13!G20,Sheet14!G20,Sheet15!G20,Sheet16!G20,Sheet17!G20,Sheet18!G20,Sheet19!G20,Sheet20!G20)</f>
        <v>624</v>
      </c>
      <c r="H18" s="38"/>
      <c r="I18" s="37">
        <f>SUM(OUHSD!I20,PUSD!I20,BCOE!I20,GCOE!I20,HUSD!I20,BCCD!I20,Sheet7!I20,Sheet8!I20,Sheet9!I20,Sheet10!I20,Sheet11!I20,Sheet12!I20,Sheet13!I20,Sheet14!I20,Sheet15!I20,Sheet16!I20,Sheet17!I20,Sheet18!I20,Sheet19!I20,Sheet20!I20)</f>
        <v>677</v>
      </c>
      <c r="J18" s="36"/>
      <c r="K18" s="39">
        <f>IFERROR((I18-G18)/G18,"")</f>
        <v>8.4935897435897439E-2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95</v>
      </c>
      <c r="D20" s="86"/>
      <c r="E20" s="87"/>
      <c r="F20" s="36"/>
      <c r="G20" s="37">
        <f>SUM(OUHSD!G22,PUSD!G22,BCOE!G22,GCOE!G22,HUSD!G22,BCCD!G22,Sheet7!G22,Sheet8!G22,Sheet9!G22,Sheet10!G22,Sheet11!G22,Sheet12!G22,Sheet13!G22,Sheet14!G22,Sheet15!G22,Sheet16!G22,Sheet17!G22,Sheet18!G22,Sheet19!G22,Sheet20!G22)</f>
        <v>0</v>
      </c>
      <c r="H20" s="38"/>
      <c r="I20" s="37">
        <f>SUM(OUHSD!I22,PUSD!I22,BCOE!I22,GCOE!I22,HUSD!I22,BCCD!I22,Sheet7!I22,Sheet8!I22,Sheet9!I22,Sheet10!I22,Sheet11!I22,Sheet12!I22,Sheet13!I22,Sheet14!I22,Sheet15!I22,Sheet16!I22,Sheet17!I22,Sheet18!I22,Sheet19!I22,Sheet20!I22)</f>
        <v>0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96</v>
      </c>
      <c r="D22" s="86"/>
      <c r="E22" s="87"/>
      <c r="F22" s="36"/>
      <c r="G22" s="37">
        <f>SUM(OUHSD!G24,PUSD!G24,BCOE!G24,GCOE!G24,HUSD!G24,BCCD!G24,Sheet7!G24,Sheet8!G24,Sheet9!G24,Sheet10!G24,Sheet11!G24,Sheet12!G24,Sheet13!G24,Sheet14!G24,Sheet15!G24,Sheet16!G24,Sheet17!G24,Sheet18!G24,Sheet19!G24,Sheet20!G24)</f>
        <v>0</v>
      </c>
      <c r="H22" s="38"/>
      <c r="I22" s="37">
        <f>SUM(OUHSD!I24,PUSD!I24,BCOE!I24,GCOE!I24,HUSD!I24,BCCD!I24,Sheet7!I24,Sheet8!I24,Sheet9!I24,Sheet10!I24,Sheet11!I24,Sheet12!I24,Sheet13!I24,Sheet14!I24,Sheet15!I24,Sheet16!I24,Sheet17!I24,Sheet18!I24,Sheet19!I24,Sheet20!I24)</f>
        <v>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97</v>
      </c>
      <c r="D24" s="86"/>
      <c r="E24" s="87"/>
      <c r="F24" s="36"/>
      <c r="G24" s="37">
        <f>SUM(OUHSD!G26,PUSD!G26,BCOE!G26,GCOE!G26,HUSD!G26,BCCD!G26,Sheet7!G26,Sheet8!G26,Sheet9!G26,Sheet10!G26,Sheet11!G26,Sheet12!G26,Sheet13!G26,Sheet14!G26,Sheet15!G26,Sheet16!G26,Sheet17!G26,Sheet18!G26,Sheet19!G26,Sheet20!G26)</f>
        <v>1207</v>
      </c>
      <c r="H24" s="38"/>
      <c r="I24" s="37">
        <f>SUM(OUHSD!I26,PUSD!I26,BCOE!I26,GCOE!I26,HUSD!I26,BCCD!I26,Sheet7!I26,Sheet8!I26,Sheet9!I26,Sheet10!I26,Sheet11!I26,Sheet12!I26,Sheet13!I26,Sheet14!I26,Sheet15!I26,Sheet16!I26,Sheet17!I26,Sheet18!I26,Sheet19!I26,Sheet20!I26)</f>
        <v>1228</v>
      </c>
      <c r="J24" s="36"/>
      <c r="K24" s="39">
        <f>IFERROR((I24-G24)/G24,"")</f>
        <v>1.7398508699254349E-2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98</v>
      </c>
      <c r="D26" s="86"/>
      <c r="E26" s="87"/>
      <c r="F26" s="36"/>
      <c r="G26" s="37">
        <f>SUM(OUHSD!G28,PUSD!G28,BCOE!G28,GCOE!G28,HUSD!G28,BCCD!G28,Sheet7!G28,Sheet8!G28,Sheet9!G28,Sheet10!G28,Sheet11!G28,Sheet12!G28,Sheet13!G28,Sheet14!G28,Sheet15!G28,Sheet16!G28,Sheet17!G28,Sheet18!G28,Sheet19!G28,Sheet20!G28)</f>
        <v>1019</v>
      </c>
      <c r="H26" s="38"/>
      <c r="I26" s="37">
        <f>SUM(OUHSD!I28,PUSD!I28,BCOE!I28,GCOE!I28,HUSD!I28,BCCD!I28,Sheet7!I28,Sheet8!I28,Sheet9!I28,Sheet10!I28,Sheet11!I28,Sheet12!I28,Sheet13!I28,Sheet14!I28,Sheet15!I28,Sheet16!I28,Sheet17!I28,Sheet18!I28,Sheet19!I28,Sheet20!I28)</f>
        <v>615</v>
      </c>
      <c r="J26" s="36"/>
      <c r="K26" s="39">
        <f>IFERROR((I26-G26)/G26,"")</f>
        <v>-0.39646712463199213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99</v>
      </c>
      <c r="D28" s="86"/>
      <c r="E28" s="87"/>
      <c r="F28" s="36"/>
      <c r="G28" s="37">
        <f>SUM(OUHSD!G30,PUSD!G30,BCOE!G30,GCOE!G30,HUSD!G30,BCCD!G30,Sheet7!G30,Sheet8!G30,Sheet9!G30,Sheet10!G30,Sheet11!G30,Sheet12!G30,Sheet13!G30,Sheet14!G30,Sheet15!G30,Sheet16!G30,Sheet17!G30,Sheet18!G30,Sheet19!G30,Sheet20!G30)</f>
        <v>0</v>
      </c>
      <c r="H28" s="38"/>
      <c r="I28" s="37">
        <f>SUM(OUHSD!I30,PUSD!I30,BCOE!I30,GCOE!I30,HUSD!I30,BCCD!I30,Sheet7!I30,Sheet8!I30,Sheet9!I30,Sheet10!I30,Sheet11!I30,Sheet12!I30,Sheet13!I30,Sheet14!I30,Sheet15!I30,Sheet16!I30,Sheet17!I30,Sheet18!I30,Sheet19!I30,Sheet20!I30)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97" t="s">
        <v>88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1"/>
      <c r="D33" s="81"/>
      <c r="E33" s="81"/>
      <c r="F33" s="16"/>
      <c r="G33" s="82" t="s">
        <v>1</v>
      </c>
      <c r="H33" s="24"/>
      <c r="I33" s="82" t="s">
        <v>2</v>
      </c>
      <c r="J33" s="24"/>
      <c r="K33" s="78" t="s">
        <v>0</v>
      </c>
      <c r="L33" s="24"/>
      <c r="M33" s="82" t="s">
        <v>92</v>
      </c>
      <c r="N33" s="25"/>
    </row>
    <row r="34" spans="1:33" ht="5.15" customHeight="1" x14ac:dyDescent="0.65">
      <c r="A34" s="17"/>
      <c r="B34" s="23"/>
      <c r="C34" s="81"/>
      <c r="D34" s="81"/>
      <c r="E34" s="81"/>
      <c r="F34" s="16"/>
      <c r="G34" s="83"/>
      <c r="H34" s="16"/>
      <c r="I34" s="83"/>
      <c r="J34" s="16"/>
      <c r="K34" s="79"/>
      <c r="L34" s="16"/>
      <c r="M34" s="83"/>
      <c r="N34" s="25"/>
    </row>
    <row r="35" spans="1:33" x14ac:dyDescent="0.65">
      <c r="A35" s="26"/>
      <c r="B35" s="27"/>
      <c r="C35" s="81"/>
      <c r="D35" s="81"/>
      <c r="E35" s="81"/>
      <c r="F35" s="28"/>
      <c r="G35" s="84"/>
      <c r="H35" s="28"/>
      <c r="I35" s="84"/>
      <c r="J35" s="28"/>
      <c r="K35" s="80"/>
      <c r="L35" s="28"/>
      <c r="M35" s="8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8" t="s">
        <v>3</v>
      </c>
      <c r="D37" s="89"/>
      <c r="E37" s="90"/>
      <c r="F37" s="36"/>
      <c r="G37" s="37">
        <f>SUM(OUHSD!G39,PUSD!G39,BCOE!G39,GCOE!G39,HUSD!G39,BCCD!G39,Sheet7!G39,Sheet8!G39,Sheet9!G39,Sheet10!G39,Sheet11!G39,Sheet12!G39,Sheet13!G39,Sheet14!G39,Sheet15!G39,Sheet16!G39,Sheet17!G39,Sheet18!G39,Sheet19!G39,Sheet20!G39)</f>
        <v>518</v>
      </c>
      <c r="H37" s="38"/>
      <c r="I37" s="37">
        <f>SUM(OUHSD!I39,PUSD!I39,BCOE!I39,GCOE!I39,HUSD!I39,BCCD!I39,Sheet7!I39,Sheet8!I39,Sheet9!I39,Sheet10!I39,Sheet11!I39,Sheet12!I39,Sheet13!I39,Sheet14!I39,Sheet15!I39,Sheet16!I39,Sheet17!I39,Sheet18!I39,Sheet19!I39,Sheet20!I39)</f>
        <v>291</v>
      </c>
      <c r="J37" s="36"/>
      <c r="K37" s="39">
        <f>IFERROR(I37/G37,"")</f>
        <v>0.56177606177606176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8" t="s">
        <v>4</v>
      </c>
      <c r="D39" s="89"/>
      <c r="E39" s="90"/>
      <c r="F39" s="36"/>
      <c r="G39" s="37">
        <f>SUM(OUHSD!G41,PUSD!G41,BCOE!G41,GCOE!G41,HUSD!G41,BCCD!G41,Sheet7!G41,Sheet8!G41,Sheet9!G41,Sheet10!G41,Sheet11!G41,Sheet12!G41,Sheet13!G41,Sheet14!G41,Sheet15!G41,Sheet16!G41,Sheet17!G41,Sheet18!G41,Sheet19!G41,Sheet20!G41)</f>
        <v>6</v>
      </c>
      <c r="H39" s="38"/>
      <c r="I39" s="37">
        <f>SUM(OUHSD!I41,PUSD!I41,BCOE!I41,GCOE!I41,HUSD!I41,BCCD!I41,Sheet7!I41,Sheet8!I41,Sheet9!I41,Sheet10!I41,Sheet11!I41,Sheet12!I41,Sheet13!I41,Sheet14!I41,Sheet15!I41,Sheet16!I41,Sheet17!I41,Sheet18!I41,Sheet19!I41,Sheet20!I41)</f>
        <v>6</v>
      </c>
      <c r="J39" s="36"/>
      <c r="K39" s="39">
        <f>IFERROR(I39/G39,"")</f>
        <v>1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5</v>
      </c>
      <c r="D41" s="89"/>
      <c r="E41" s="90"/>
      <c r="F41" s="36"/>
      <c r="G41" s="37">
        <f>SUM(OUHSD!G43,PUSD!G43,BCOE!G43,GCOE!G43,HUSD!G43,BCCD!G43,Sheet7!G43,Sheet8!G43,Sheet9!G43,Sheet10!G43,Sheet11!G43,Sheet12!G43,Sheet13!G43,Sheet14!G43,Sheet15!G43,Sheet16!G43,Sheet17!G43,Sheet18!G43,Sheet19!G43,Sheet20!G43)</f>
        <v>348</v>
      </c>
      <c r="H41" s="38"/>
      <c r="I41" s="37">
        <f>SUM(OUHSD!I43,PUSD!I43,BCOE!I43,GCOE!I43,HUSD!I43,BCCD!I43,Sheet7!I43,Sheet8!I43,Sheet9!I43,Sheet10!I43,Sheet11!I43,Sheet12!I43,Sheet13!I43,Sheet14!I43,Sheet15!I43,Sheet16!I43,Sheet17!I43,Sheet18!I43,Sheet19!I43,Sheet20!I43)</f>
        <v>132</v>
      </c>
      <c r="J41" s="36"/>
      <c r="K41" s="39">
        <f>IFERROR(I41/G41,"")</f>
        <v>0.37931034482758619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6</v>
      </c>
      <c r="D43" s="89"/>
      <c r="E43" s="90"/>
      <c r="F43" s="36"/>
      <c r="G43" s="37">
        <f>SUM(OUHSD!G45,PUSD!G45,BCOE!G45,GCOE!G45,HUSD!G45,BCCD!G45,Sheet7!G45,Sheet8!G45,Sheet9!G45,Sheet10!G45,Sheet11!G45,Sheet12!G45,Sheet13!G45,Sheet14!G45,Sheet15!G45,Sheet16!G45,Sheet17!G45,Sheet18!G45,Sheet19!G45,Sheet20!G45)</f>
        <v>104</v>
      </c>
      <c r="H43" s="38"/>
      <c r="I43" s="37">
        <f>SUM(OUHSD!I45,PUSD!I45,BCOE!I45,GCOE!I45,HUSD!I45,BCCD!I45,Sheet7!I45,Sheet8!I45,Sheet9!I45,Sheet10!I45,Sheet11!I45,Sheet12!I45,Sheet13!I45,Sheet14!I45,Sheet15!I45,Sheet16!I45,Sheet17!I45,Sheet18!I45,Sheet19!I45,Sheet20!I45)</f>
        <v>72</v>
      </c>
      <c r="J43" s="36"/>
      <c r="K43" s="39">
        <f>IFERROR(I43/G43,"")</f>
        <v>0.69230769230769229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7</v>
      </c>
      <c r="D45" s="89"/>
      <c r="E45" s="90"/>
      <c r="F45" s="36"/>
      <c r="G45" s="37">
        <f>SUM(OUHSD!G47,PUSD!G47,BCOE!G47,GCOE!G47,HUSD!G47,BCCD!G47,Sheet7!G47,Sheet8!G47,Sheet9!G47,Sheet10!G47,Sheet11!G47,Sheet12!G47,Sheet13!G47,Sheet14!G47,Sheet15!G47,Sheet16!G47,Sheet17!G47,Sheet18!G47,Sheet19!G47,Sheet20!G47)</f>
        <v>0</v>
      </c>
      <c r="H45" s="38"/>
      <c r="I45" s="37">
        <f>SUM(OUHSD!I47,PUSD!I47,BCOE!I47,GCOE!I47,HUSD!I47,BCCD!I47,Sheet7!I47,Sheet8!I47,Sheet9!I47,Sheet10!I47,Sheet11!I47,Sheet12!I47,Sheet13!I47,Sheet14!I47,Sheet15!I47,Sheet16!I47,Sheet17!I47,Sheet18!I47,Sheet19!I47,Sheet20!I47)</f>
        <v>0</v>
      </c>
      <c r="J45" s="36"/>
      <c r="K45" s="39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8</v>
      </c>
      <c r="D47" s="89"/>
      <c r="E47" s="90"/>
      <c r="F47" s="36"/>
      <c r="G47" s="37">
        <f>SUM(OUHSD!G49,PUSD!G49,BCOE!G49,GCOE!G49,HUSD!G49,BCCD!G49,Sheet7!G49,Sheet8!G49,Sheet9!G49,Sheet10!G49,Sheet11!G49,Sheet12!G49,Sheet13!G49,Sheet14!G49,Sheet15!G49,Sheet16!G49,Sheet17!G49,Sheet18!G49,Sheet19!G49,Sheet20!G49)</f>
        <v>405</v>
      </c>
      <c r="H47" s="38"/>
      <c r="I47" s="37">
        <f>SUM(OUHSD!I49,PUSD!I49,BCOE!I49,GCOE!I49,HUSD!I49,BCCD!I49,Sheet7!I49,Sheet8!I49,Sheet9!I49,Sheet10!I49,Sheet11!I49,Sheet12!I49,Sheet13!I49,Sheet14!I49,Sheet15!I49,Sheet16!I49,Sheet17!I49,Sheet18!I49,Sheet19!I49,Sheet20!I49)</f>
        <v>375</v>
      </c>
      <c r="J47" s="36"/>
      <c r="K47" s="39">
        <f>IFERROR(I47/G47,"")</f>
        <v>0.92592592592592593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9</v>
      </c>
      <c r="D49" s="89"/>
      <c r="E49" s="90"/>
      <c r="F49" s="36"/>
      <c r="G49" s="37">
        <f>SUM(OUHSD!G51,PUSD!G51,BCOE!G51,GCOE!G51,HUSD!G51,BCCD!G51,Sheet7!G51,Sheet8!G51,Sheet9!G51,Sheet10!G51,Sheet11!G51,Sheet12!G51,Sheet13!G51,Sheet14!G51,Sheet15!G51,Sheet16!G51,Sheet17!G51,Sheet18!G51,Sheet19!G51,Sheet20!G51)</f>
        <v>380</v>
      </c>
      <c r="H49" s="38"/>
      <c r="I49" s="37">
        <f>SUM(OUHSD!I51,PUSD!I51,BCOE!I51,GCOE!I51,HUSD!I51,BCCD!I51,Sheet7!I51,Sheet8!I51,Sheet9!I51,Sheet10!I51,Sheet11!I51,Sheet12!I51,Sheet13!I51,Sheet14!I51,Sheet15!I51,Sheet16!I51,Sheet17!I51,Sheet18!I51,Sheet19!I51,Sheet20!I51)</f>
        <v>293</v>
      </c>
      <c r="J49" s="36"/>
      <c r="K49" s="39">
        <f>IFERROR(I49/G49,"")</f>
        <v>0.77105263157894732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10</v>
      </c>
      <c r="D51" s="89"/>
      <c r="E51" s="90"/>
      <c r="F51" s="36"/>
      <c r="G51" s="37">
        <f>SUM(OUHSD!G53,PUSD!G53,BCOE!G53,GCOE!G53,HUSD!G53,BCCD!G53,Sheet7!G53,Sheet8!G53,Sheet9!G53,Sheet10!G53,Sheet11!G53,Sheet12!G53,Sheet13!G53,Sheet14!G53,Sheet15!G53,Sheet16!G53,Sheet17!G53,Sheet18!G53,Sheet19!G53,Sheet20!G53)</f>
        <v>240</v>
      </c>
      <c r="H51" s="38"/>
      <c r="I51" s="37">
        <f>SUM(OUHSD!I53,PUSD!I53,BCOE!I53,GCOE!I53,HUSD!I53,BCCD!I53,Sheet7!I53,Sheet8!I53,Sheet9!I53,Sheet10!I53,Sheet11!I53,Sheet12!I53,Sheet13!I53,Sheet14!I53,Sheet15!I53,Sheet16!I53,Sheet17!I53,Sheet18!I53,Sheet19!I53,Sheet20!I53)</f>
        <v>132</v>
      </c>
      <c r="J51" s="36"/>
      <c r="K51" s="39">
        <f>IFERROR(I51/G51,"")</f>
        <v>0.55000000000000004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27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100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1079</v>
      </c>
      <c r="H18" s="63"/>
      <c r="I18" s="67">
        <v>1200</v>
      </c>
      <c r="J18" s="36"/>
      <c r="K18" s="64">
        <f>IFERROR((I18-G18)/G18,"")</f>
        <v>0.11214087117701575</v>
      </c>
      <c r="L18" s="36"/>
      <c r="M18" s="69" t="s">
        <v>106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64</v>
      </c>
      <c r="H20" s="63"/>
      <c r="I20" s="67">
        <v>75</v>
      </c>
      <c r="J20" s="36"/>
      <c r="K20" s="64">
        <f>IFERROR((I20-G20)/G20,"")</f>
        <v>0.171875</v>
      </c>
      <c r="L20" s="36"/>
      <c r="M20" s="70" t="s">
        <v>107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840</v>
      </c>
      <c r="H28" s="63"/>
      <c r="I28" s="67">
        <v>385</v>
      </c>
      <c r="J28" s="36"/>
      <c r="K28" s="64">
        <f>IFERROR((I28-G28)/G28,"")</f>
        <v>-0.54166666666666663</v>
      </c>
      <c r="L28" s="36"/>
      <c r="M28" s="71" t="s">
        <v>108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325</v>
      </c>
      <c r="H39" s="63"/>
      <c r="I39" s="67">
        <v>124</v>
      </c>
      <c r="J39" s="36"/>
      <c r="K39" s="64">
        <f>IFERROR(I39/G39,"")</f>
        <v>0.38153846153846155</v>
      </c>
      <c r="L39" s="36"/>
      <c r="M39" s="72" t="s">
        <v>109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250</v>
      </c>
      <c r="H43" s="63"/>
      <c r="I43" s="67">
        <v>75</v>
      </c>
      <c r="J43" s="36"/>
      <c r="K43" s="64">
        <f>IFERROR(I43/G43,"")</f>
        <v>0.3</v>
      </c>
      <c r="L43" s="36"/>
      <c r="M43" s="73" t="s">
        <v>110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75</v>
      </c>
      <c r="H45" s="63"/>
      <c r="I45" s="67">
        <v>53</v>
      </c>
      <c r="J45" s="36"/>
      <c r="K45" s="64">
        <f>IFERROR(I45/G45,"")</f>
        <v>0.70666666666666667</v>
      </c>
      <c r="L45" s="36"/>
      <c r="M45" s="74" t="s">
        <v>111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375</v>
      </c>
      <c r="H49" s="63"/>
      <c r="I49" s="67">
        <v>350</v>
      </c>
      <c r="J49" s="36"/>
      <c r="K49" s="64">
        <f>IFERROR(I49/G49,"")</f>
        <v>0.93333333333333335</v>
      </c>
      <c r="L49" s="36"/>
      <c r="M49" s="75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350</v>
      </c>
      <c r="H51" s="63"/>
      <c r="I51" s="67">
        <v>273</v>
      </c>
      <c r="J51" s="36"/>
      <c r="K51" s="64">
        <f>IFERROR(I51/G51,"")</f>
        <v>0.78</v>
      </c>
      <c r="L51" s="36"/>
      <c r="M51" s="76" t="s">
        <v>113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190</v>
      </c>
      <c r="H53" s="63"/>
      <c r="I53" s="67">
        <v>112</v>
      </c>
      <c r="J53" s="36"/>
      <c r="K53" s="64">
        <f>IFERROR(I53/G53,"")</f>
        <v>0.58947368421052626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10" workbookViewId="0">
      <selection activeCell="K49" sqref="K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101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0</v>
      </c>
      <c r="H18" s="63"/>
      <c r="I18" s="67">
        <v>35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0</v>
      </c>
      <c r="H20" s="63"/>
      <c r="I20" s="67">
        <v>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15</v>
      </c>
      <c r="H26" s="63"/>
      <c r="I26" s="67">
        <v>18</v>
      </c>
      <c r="J26" s="36"/>
      <c r="K26" s="64">
        <f>IFERROR((I26-G26)/G26,"")</f>
        <v>0.2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53</v>
      </c>
      <c r="H43" s="63"/>
      <c r="I43" s="67">
        <v>40</v>
      </c>
      <c r="J43" s="36"/>
      <c r="K43" s="64">
        <f>IFERROR(I43/G43,"")</f>
        <v>0.75471698113207553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14</v>
      </c>
      <c r="H45" s="63"/>
      <c r="I45" s="67">
        <v>9</v>
      </c>
      <c r="J45" s="36"/>
      <c r="K45" s="64">
        <f>IFERROR(I45/G45,"")</f>
        <v>0.6428571428571429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31" workbookViewId="0">
      <selection activeCell="G57" sqref="G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102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0</v>
      </c>
      <c r="H18" s="63"/>
      <c r="I18" s="67">
        <v>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0</v>
      </c>
      <c r="H20" s="63"/>
      <c r="I20" s="67">
        <v>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168</v>
      </c>
      <c r="H28" s="63"/>
      <c r="I28" s="67">
        <v>200</v>
      </c>
      <c r="J28" s="36"/>
      <c r="K28" s="64">
        <f>IFERROR((I28-G28)/G28,"")</f>
        <v>0.19047619047619047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4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103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177</v>
      </c>
      <c r="H18" s="63"/>
      <c r="I18" s="67">
        <v>50</v>
      </c>
      <c r="J18" s="36"/>
      <c r="K18" s="64">
        <f>IFERROR((I18-G18)/G18,"")</f>
        <v>-0.71751412429378536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55</v>
      </c>
      <c r="H20" s="63"/>
      <c r="I20" s="67">
        <v>61</v>
      </c>
      <c r="J20" s="36"/>
      <c r="K20" s="64">
        <f>IFERROR((I20-G20)/G20,"")</f>
        <v>0.10909090909090909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6</v>
      </c>
      <c r="H26" s="63"/>
      <c r="I26" s="67">
        <v>6</v>
      </c>
      <c r="J26" s="36"/>
      <c r="K26" s="64">
        <f>IFERROR((I26-G26)/G26,"")</f>
        <v>0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11</v>
      </c>
      <c r="H28" s="63"/>
      <c r="I28" s="67">
        <v>30</v>
      </c>
      <c r="J28" s="36"/>
      <c r="K28" s="64">
        <f>IFERROR((I28-G28)/G28,"")</f>
        <v>1.7272727272727273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152</v>
      </c>
      <c r="H39" s="63"/>
      <c r="I39" s="67">
        <v>152</v>
      </c>
      <c r="J39" s="36"/>
      <c r="K39" s="64">
        <f>IFERROR(I39/G39,"")</f>
        <v>1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6</v>
      </c>
      <c r="H41" s="63"/>
      <c r="I41" s="67">
        <v>6</v>
      </c>
      <c r="J41" s="36"/>
      <c r="K41" s="64">
        <f>IFERROR(I41/G41,"")</f>
        <v>1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40</v>
      </c>
      <c r="H43" s="63"/>
      <c r="I43" s="67">
        <v>16</v>
      </c>
      <c r="J43" s="36"/>
      <c r="K43" s="64">
        <f>IFERROR(I43/G43,"")</f>
        <v>0.4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15</v>
      </c>
      <c r="H45" s="63"/>
      <c r="I45" s="67">
        <v>10</v>
      </c>
      <c r="J45" s="36"/>
      <c r="K45" s="64">
        <f>IFERROR(I45/G45,"")</f>
        <v>0.66666666666666663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30</v>
      </c>
      <c r="H49" s="63"/>
      <c r="I49" s="67">
        <v>25</v>
      </c>
      <c r="J49" s="36"/>
      <c r="K49" s="64">
        <f>IFERROR(I49/G49,"")</f>
        <v>0.83333333333333337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30</v>
      </c>
      <c r="H51" s="63"/>
      <c r="I51" s="67">
        <v>20</v>
      </c>
      <c r="J51" s="36"/>
      <c r="K51" s="64">
        <f>IFERROR(I51/G51,"")</f>
        <v>0.66666666666666663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50</v>
      </c>
      <c r="H53" s="63"/>
      <c r="I53" s="67">
        <v>20</v>
      </c>
      <c r="J53" s="36"/>
      <c r="K53" s="64">
        <f>IFERROR(I53/G53,"")</f>
        <v>0.4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49" sqref="K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104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0</v>
      </c>
      <c r="H18" s="63"/>
      <c r="I18" s="67">
        <v>20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42</v>
      </c>
      <c r="H20" s="63"/>
      <c r="I20" s="67">
        <v>71</v>
      </c>
      <c r="J20" s="36"/>
      <c r="K20" s="64">
        <f>IFERROR((I20-G20)/G20,"")</f>
        <v>0.69047619047619047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41</v>
      </c>
      <c r="H39" s="63"/>
      <c r="I39" s="67">
        <v>15</v>
      </c>
      <c r="J39" s="36"/>
      <c r="K39" s="64">
        <f>IFERROR(I39/G39,"")</f>
        <v>0.36585365853658536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5</v>
      </c>
      <c r="H43" s="63"/>
      <c r="I43" s="67">
        <v>1</v>
      </c>
      <c r="J43" s="36"/>
      <c r="K43" s="64">
        <f>IFERROR(I43/G43,"")</f>
        <v>0.2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28" workbookViewId="0">
      <selection activeCell="J49" sqref="J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 t="s">
        <v>105</v>
      </c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>
        <v>386</v>
      </c>
      <c r="H18" s="63"/>
      <c r="I18" s="67">
        <v>392</v>
      </c>
      <c r="J18" s="36"/>
      <c r="K18" s="64">
        <f>IFERROR((I18-G18)/G18,"")</f>
        <v>1.5544041450777202E-2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>
        <v>463</v>
      </c>
      <c r="H20" s="63"/>
      <c r="I20" s="67">
        <v>470</v>
      </c>
      <c r="J20" s="36"/>
      <c r="K20" s="64">
        <f>IFERROR((I20-G20)/G20,"")</f>
        <v>1.511879049676026E-2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>
        <v>1186</v>
      </c>
      <c r="H26" s="63"/>
      <c r="I26" s="67">
        <v>1204</v>
      </c>
      <c r="J26" s="36"/>
      <c r="K26" s="64">
        <f>IFERROR((I26-G26)/G26,"")</f>
        <v>1.5177065767284991E-2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7" t="s">
        <v>91</v>
      </c>
      <c r="F2" s="77"/>
      <c r="G2" s="77"/>
      <c r="H2" s="77"/>
      <c r="I2" s="77"/>
      <c r="J2" s="77"/>
      <c r="K2" s="77"/>
    </row>
    <row r="3" spans="1:37" ht="15.5" x14ac:dyDescent="0.65">
      <c r="C3" s="8"/>
      <c r="D3" s="8"/>
      <c r="E3" s="77"/>
      <c r="F3" s="77"/>
      <c r="G3" s="77"/>
      <c r="H3" s="77"/>
      <c r="I3" s="77"/>
      <c r="J3" s="77"/>
      <c r="K3" s="77"/>
    </row>
    <row r="4" spans="1:37" ht="15.5" x14ac:dyDescent="0.65">
      <c r="C4" s="8"/>
      <c r="D4" s="8"/>
      <c r="E4" s="77"/>
      <c r="F4" s="77"/>
      <c r="G4" s="77"/>
      <c r="H4" s="77"/>
      <c r="I4" s="77"/>
      <c r="J4" s="77"/>
      <c r="K4" s="7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7" t="s">
        <v>93</v>
      </c>
      <c r="C8" s="107"/>
      <c r="E8" s="104" t="str">
        <f>Summary!E8</f>
        <v>Butte-Glenn</v>
      </c>
      <c r="F8" s="105"/>
      <c r="G8" s="105"/>
      <c r="H8" s="105"/>
      <c r="I8" s="105"/>
      <c r="J8" s="105"/>
      <c r="K8" s="106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95" t="s">
        <v>15</v>
      </c>
      <c r="C10" s="95"/>
      <c r="D10" s="15"/>
      <c r="E10" s="91"/>
      <c r="F10" s="92"/>
      <c r="G10" s="92"/>
      <c r="H10" s="92"/>
      <c r="I10" s="92"/>
      <c r="J10" s="92"/>
      <c r="K10" s="9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6" t="s">
        <v>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1"/>
      <c r="D14" s="81"/>
      <c r="E14" s="81"/>
      <c r="F14" s="16"/>
      <c r="G14" s="98" t="s">
        <v>11</v>
      </c>
      <c r="H14" s="24"/>
      <c r="I14" s="98" t="s">
        <v>12</v>
      </c>
      <c r="J14" s="24"/>
      <c r="K14" s="101" t="s">
        <v>90</v>
      </c>
      <c r="L14" s="24"/>
      <c r="M14" s="98" t="s">
        <v>92</v>
      </c>
      <c r="N14" s="25"/>
    </row>
    <row r="15" spans="1:37" ht="15.95" customHeight="1" x14ac:dyDescent="0.65">
      <c r="A15" s="17"/>
      <c r="B15" s="23"/>
      <c r="C15" s="81"/>
      <c r="D15" s="81"/>
      <c r="E15" s="81"/>
      <c r="F15" s="16"/>
      <c r="G15" s="99"/>
      <c r="H15" s="16"/>
      <c r="I15" s="99"/>
      <c r="J15" s="16"/>
      <c r="K15" s="102"/>
      <c r="L15" s="16"/>
      <c r="M15" s="99"/>
      <c r="N15" s="25"/>
    </row>
    <row r="16" spans="1:37" ht="15.95" customHeight="1" x14ac:dyDescent="0.65">
      <c r="A16" s="26"/>
      <c r="B16" s="27"/>
      <c r="C16" s="81"/>
      <c r="D16" s="81"/>
      <c r="E16" s="81"/>
      <c r="F16" s="28"/>
      <c r="G16" s="100"/>
      <c r="H16" s="28"/>
      <c r="I16" s="100"/>
      <c r="J16" s="28"/>
      <c r="K16" s="103"/>
      <c r="L16" s="28"/>
      <c r="M16" s="10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97" t="s">
        <v>88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1"/>
      <c r="D35" s="81"/>
      <c r="E35" s="81"/>
      <c r="F35" s="16"/>
      <c r="G35" s="98" t="s">
        <v>1</v>
      </c>
      <c r="H35" s="24"/>
      <c r="I35" s="98" t="s">
        <v>2</v>
      </c>
      <c r="J35" s="24"/>
      <c r="K35" s="101" t="s">
        <v>0</v>
      </c>
      <c r="L35" s="24"/>
      <c r="M35" s="98" t="s">
        <v>92</v>
      </c>
      <c r="N35" s="25"/>
    </row>
    <row r="36" spans="1:33" ht="5.15" customHeight="1" x14ac:dyDescent="0.65">
      <c r="A36" s="17"/>
      <c r="B36" s="23"/>
      <c r="C36" s="81"/>
      <c r="D36" s="81"/>
      <c r="E36" s="81"/>
      <c r="F36" s="16"/>
      <c r="G36" s="99"/>
      <c r="H36" s="16"/>
      <c r="I36" s="99"/>
      <c r="J36" s="16"/>
      <c r="K36" s="102"/>
      <c r="L36" s="16"/>
      <c r="M36" s="99"/>
      <c r="N36" s="25"/>
    </row>
    <row r="37" spans="1:33" x14ac:dyDescent="0.65">
      <c r="A37" s="26"/>
      <c r="B37" s="27"/>
      <c r="C37" s="81"/>
      <c r="D37" s="81"/>
      <c r="E37" s="81"/>
      <c r="F37" s="28"/>
      <c r="G37" s="100"/>
      <c r="H37" s="28"/>
      <c r="I37" s="100"/>
      <c r="J37" s="28"/>
      <c r="K37" s="103"/>
      <c r="L37" s="28"/>
      <c r="M37" s="10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8" t="s">
        <v>3</v>
      </c>
      <c r="D39" s="89"/>
      <c r="E39" s="90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8" t="s">
        <v>4</v>
      </c>
      <c r="D41" s="89"/>
      <c r="E41" s="90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8" t="s">
        <v>5</v>
      </c>
      <c r="D43" s="89"/>
      <c r="E43" s="90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8" t="s">
        <v>6</v>
      </c>
      <c r="D45" s="89"/>
      <c r="E45" s="90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8" t="s">
        <v>7</v>
      </c>
      <c r="D47" s="89"/>
      <c r="E47" s="90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8" t="s">
        <v>8</v>
      </c>
      <c r="D49" s="89"/>
      <c r="E49" s="90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8" t="s">
        <v>9</v>
      </c>
      <c r="D51" s="89"/>
      <c r="E51" s="90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8" t="s">
        <v>10</v>
      </c>
      <c r="D53" s="89"/>
      <c r="E53" s="90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OUHSD</vt:lpstr>
      <vt:lpstr>PUSD</vt:lpstr>
      <vt:lpstr>BCOE</vt:lpstr>
      <vt:lpstr>GCOE</vt:lpstr>
      <vt:lpstr>HUSD</vt:lpstr>
      <vt:lpstr>BCCD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BCCD!Print_Area</vt:lpstr>
      <vt:lpstr>BCOE!Print_Area</vt:lpstr>
      <vt:lpstr>GCOE!Print_Area</vt:lpstr>
      <vt:lpstr>HUSD!Print_Area</vt:lpstr>
      <vt:lpstr>OUHSD!Print_Area</vt:lpstr>
      <vt:lpstr>PUSD!Print_Area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2015-10-22T18:35:58Z</cp:lastPrinted>
  <dcterms:created xsi:type="dcterms:W3CDTF">2015-10-06T00:58:22Z</dcterms:created>
  <dcterms:modified xsi:type="dcterms:W3CDTF">2015-12-01T03:38:27Z</dcterms:modified>
</cp:coreProperties>
</file>